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E13E6DF1-7D90-49D0-882E-64985DE4EB20}" xr6:coauthVersionLast="47" xr6:coauthVersionMax="47" xr10:uidLastSave="{00000000-0000-0000-0000-000000000000}"/>
  <workbookProtection workbookAlgorithmName="SHA-512" workbookHashValue="4y87Y5Cn6aS4Zy7j0xDlcpvc5UaOG4pAsAT395VYNVnLQrBg5Bij5Ur71KSa0c7wZnQ47Y8+z+GuHYn5oNS64Q==" workbookSaltValue="rdDIECQAg805ddHLp853xQ=="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aanvraag!$B$337</definedName>
    <definedName name="AardAanvraag_fldAantalLeerlingenNieuweInfra">aanvraag!$B$342</definedName>
    <definedName name="AardAanvraag_fldAanvraagInfrastructuurRuimte">aanvraag!$I$255</definedName>
    <definedName name="AardAanvraag_fldAanvraagMotiveerGeplandeWerken">aanvraag!$B$278</definedName>
    <definedName name="AardAanvraag_fldAanvraagOmschrijfGeplandeWerken">aanvraag!$B$259</definedName>
    <definedName name="AardAanvraag_fldBovenvermeldeWerkenSchadeloosstellingBedrag">aanvraag!$W$306</definedName>
    <definedName name="AardAanvraag_fldDatumUitvoeringsperiodeMaanden">aanvraag!$B$302</definedName>
    <definedName name="AardAanvraag_fldDatumUitvoeringWerkenJaar">aanvraag!$J$296:$M$296</definedName>
    <definedName name="AardAanvraag_fldDatumUitvoeringWerkenMaand">aanvraag!$E$296:$F$296</definedName>
    <definedName name="AardAanvraag_fldSubsidiesAndereOverhedenAndereWaarde">aanvraag!$J$328</definedName>
    <definedName name="AdministratieveGegevens_fldAankoopDossier">aanvraag!$AE$51</definedName>
    <definedName name="AdministratieveGegevens_fldBIC">aanvraag!$I$156:$P$156</definedName>
    <definedName name="AdministratieveGegevens_fldCoördinerendeIMemail">aanvraag!$Q$149</definedName>
    <definedName name="AdministratieveGegevens_fldCoördinerendeIMGemeente">aanvraag!$V$143</definedName>
    <definedName name="AdministratieveGegevens_fldCoördinerendeIMGSM">aanvraag!$Q$147</definedName>
    <definedName name="AdministratieveGegevens_fldCoördinerendeIMNaam">aanvraag!$Q$139</definedName>
    <definedName name="AdministratieveGegevens_fldCoördinerendeIMNr">aanvraag!$AM$141</definedName>
    <definedName name="AdministratieveGegevens_fldCoördinerendeIMPostcode">aanvraag!$Q$143</definedName>
    <definedName name="AdministratieveGegevens_fldCoördinerendeIMStraat">aanvraag!$Q$141</definedName>
    <definedName name="AdministratieveGegevens_fldCoördinerendeIMTelefoon">aanvraag!$Q$145</definedName>
    <definedName name="AdministratieveGegevens_fldDossiernummer1">aanvraag!$X$67</definedName>
    <definedName name="AdministratieveGegevens_fldDossiernummer2">aanvraag!$AC$67</definedName>
    <definedName name="AdministratieveGegevens_fldDossiernummer3">aanvraag!$AH$67</definedName>
    <definedName name="AdministratieveGegevens_fldDossiernummer4">aanvraag!$AM$67</definedName>
    <definedName name="AdministratieveGegevens_fldIBAN">aanvraag!$I$154:$T$154</definedName>
    <definedName name="AdministratieveGegevens_fldKadastraleGegevensWerkenDatumAkte">aanvraag!$S$120:$T$120,aanvraag!$Y$120:$Z$120,aanvraag!$AD$120:$AG$120</definedName>
    <definedName name="AdministratieveGegevens_fldLocatieWerkenGemeente">aanvraag!$V$106</definedName>
    <definedName name="AdministratieveGegevens_fldLocatieWerkenInstellingsnummer">aanvraag!$Q$108</definedName>
    <definedName name="AdministratieveGegevens_fldLocatieWerkenNaam">aanvraag!$Q$102</definedName>
    <definedName name="AdministratieveGegevens_fldLocatieWerkenNr">aanvraag!$AM$104</definedName>
    <definedName name="AdministratieveGegevens_fldLocatieWerkenPostcode">aanvraag!$Q$106</definedName>
    <definedName name="AdministratieveGegevens_fldLocatieWerkenStraat">aanvraag!$Q$104</definedName>
    <definedName name="AdministratieveGegevens_fldOnderwijsinstellingGemeente">aanvraag!$V$87</definedName>
    <definedName name="AdministratieveGegevens_fldOnderwijsinstellingNaam">aanvraag!$Q$83</definedName>
    <definedName name="AdministratieveGegevens_fldOnderwijsinstellingNr">aanvraag!$AM$85</definedName>
    <definedName name="AdministratieveGegevens_fldOnderwijsinstellingPostcode">aanvraag!$Q$87</definedName>
    <definedName name="AdministratieveGegevens_fldOnderwijsinstellingStraat">aanvraag!$Q$85</definedName>
    <definedName name="AdministratieveGegevens_fldSamenMetAndereVestiging">aanvraag!$AE$165</definedName>
    <definedName name="AdministratieveGegevens_fldSchoolbestuurGemeente">aanvraag!$V$77</definedName>
    <definedName name="AdministratieveGegevens_fldSchoolbestuurNaam">aanvraag!$Q$73</definedName>
    <definedName name="AdministratieveGegevens_fldSchoolbestuurNr">aanvraag!$AM$75</definedName>
    <definedName name="AdministratieveGegevens_fldSchoolbestuurPostcode">aanvraag!$Q$77</definedName>
    <definedName name="AdministratieveGegevens_fldSchoolbestuurStraat">aanvraag!$Q$75</definedName>
    <definedName name="AdministratieveGegevens_fldVestigingGemeente">aanvraag!$V$96</definedName>
    <definedName name="AdministratieveGegevens_fldVestigingInstellingsnummer">aanvraag!$Q$98</definedName>
    <definedName name="AdministratieveGegevens_fldVestigingNaam">aanvraag!$Q$92</definedName>
    <definedName name="AdministratieveGegevens_fldVestigingNr">aanvraag!$AM$94</definedName>
    <definedName name="AdministratieveGegevens_fldVestigingPostcode">aanvraag!$Q$96</definedName>
    <definedName name="AdministratieveGegevens_fldVestigingStraat">aanvraag!$Q$94</definedName>
    <definedName name="AdministratieveGegevens_fldVestigingWerkenAfdeling">aanvraag!$Q$112</definedName>
    <definedName name="AdministratieveGegevens_fldVestigingWerkenNr">aanvraag!$Q$116</definedName>
    <definedName name="AdministratieveGegevens_fldVestigingWerkenOppervlakteARE">aanvraag!$Z$118</definedName>
    <definedName name="AdministratieveGegevens_fldVestigingWerkenOppervlakteCA">aanvraag!$AI$118</definedName>
    <definedName name="AdministratieveGegevens_fldVestigingWerkenOppervlakteHA">aanvraag!$Q$118</definedName>
    <definedName name="AdministratieveGegevens_fldVestigingWerkenSectie">aanvraag!$Q$114</definedName>
    <definedName name="BerekeningBestaandBrutoOppervlakte_fldGebouwAfgebrokenOfOntrokkenBouwjaarGebouw1">aanvraag!$P$491</definedName>
    <definedName name="BerekeningBestaandBrutoOppervlakte_fldGebouwAfgebrokenOfOntrokkenBouwjaarGebouw2">aanvraag!$P$493</definedName>
    <definedName name="BerekeningBestaandBrutoOppervlakte_fldGebouwAfgebrokenOfOntrokkenBrutoOppM2Gebouw1">aanvraag!$G$491</definedName>
    <definedName name="BerekeningBestaandBrutoOppervlakte_fldGebouwAfgebrokenOfOntrokkenBrutoOppM2Gebouw2">aanvraag!$G$493</definedName>
    <definedName name="BerekeningBestaandBrutoOppervlakte_fldGebouwcode1">aanvraag!$B$465</definedName>
    <definedName name="BerekeningBestaandBrutoOppervlakte_fldGebouwcode2">aanvraag!$B$467</definedName>
    <definedName name="BerekeningBestaandBrutoOppervlakte_fldGebouwcode3">aanvraag!$B$469</definedName>
    <definedName name="BerekeningBestaandBrutoOppervlakte_fldGebouwcode4">aanvraag!$B$471</definedName>
    <definedName name="BerekeningBestaandBrutoOppervlakte_fldGebouwcode5">aanvraag!$B$473</definedName>
    <definedName name="BerekeningBestaandBrutoOppervlakte_fldGebouwcode6">aanvraag!$B$475</definedName>
    <definedName name="BerekeningBestaandBrutoOppervlakte_fldGebouwcode7">aanvraag!$B$477</definedName>
    <definedName name="BerekeningBestaandBrutoOppervlakte_fldGebouwcode8">aanvraag!$B$479</definedName>
    <definedName name="BerekeningBestaandBrutoOppervlakte_fldGebouwcodeAfbraak1">aanvraag!$B$491</definedName>
    <definedName name="BerekeningBestaandBrutoOppervlakte_fldGebouwcodeAfbraak2">aanvraag!$B$493</definedName>
    <definedName name="BerekeningBestaandBrutoOppervlakte_fldGenormeerdeOmgevingBehoudenBrutoOppM2Fietsenberging">aanvraag!$Q$539</definedName>
    <definedName name="BerekeningBestaandBrutoOppervlakte_fldGenormeerdeOmgevingBehoudenBrutoOppM2OpenEnOverdekteSpeelplaats">aanvraag!$Q$541</definedName>
    <definedName name="BerekeningBestaandBrutoOppervlakte_fldGenormeerdeOmgevingBehoudenBrutoOppM2OverdekteSpeelplaats">aanvraag!$Q$537</definedName>
    <definedName name="BerekeningBestaandBrutoOppervlakte_fldGenormeerdeOmgevingBehoudenBrutoOppM2ParkeerEnManoeuvreerruimte">aanvraag!$Q$543</definedName>
    <definedName name="BerekeningBestaandBrutoOppervlakte_fldLokaalLOAfgebrokenOfOntrokkenBouwjaarGebouw1">aanvraag!$P$515</definedName>
    <definedName name="BerekeningBestaandBrutoOppervlakte_fldLokaalLOAfgebrokenOfOntrokkenBouwjaarGebouw2">aanvraag!$P$517</definedName>
    <definedName name="BerekeningBestaandBrutoOppervlakte_fldLokaalLOAfgebrokenOfOntrokkenBrutoOppM2Gebouw1">aanvraag!$G$515</definedName>
    <definedName name="BerekeningBestaandBrutoOppervlakte_fldLokaalLOAfgebrokenOfOntrokkenBrutoOppM2Gebouw2">aanvraag!$G$517</definedName>
    <definedName name="BerekeningBestaandBrutoOppervlakte_fldLokaalLOAfgebrokenOfOntrokkenGebouwcodeGebouw1">aanvraag!$B$515</definedName>
    <definedName name="BerekeningBestaandBrutoOppervlakte_fldLokaalLOAfgebrokenOfOntrokkenGebouwcodeGebouw2">aanvraag!$B$517</definedName>
    <definedName name="BerekeningBestaandBrutoOppervlakte_fldLokaalLOBouwjaarGebouw1">aanvraag!$S$503</definedName>
    <definedName name="BerekeningBestaandBrutoOppervlakte_fldLokaalLOBouwjaarGebouw2">aanvraag!$S$505</definedName>
    <definedName name="BerekeningBestaandBrutoOppervlakte_fldLokaalLOBrutoOppM2Gebouw1">aanvraag!$I$503</definedName>
    <definedName name="BerekeningBestaandBrutoOppervlakte_fldLokaalLOBrutoOppM2Gebouw2">aanvraag!$I$505</definedName>
    <definedName name="BerekeningBestaandBrutoOppervlakte_fldLokaalLOGebouwCodeGebouw1">aanvraag!$B$503</definedName>
    <definedName name="BerekeningBestaandBrutoOppervlakte_fldLokaalLOGebouwCodeGebouw2">aanvraag!$B$505</definedName>
    <definedName name="BerekeningBestaandBrutoOppervlakte_fldSchoolgebouwenBouwjaarGebouw1">aanvraag!$S$465</definedName>
    <definedName name="BerekeningBestaandBrutoOppervlakte_fldSchoolgebouwenBouwjaarGebouw2">aanvraag!$S$467</definedName>
    <definedName name="BerekeningBestaandBrutoOppervlakte_fldSchoolgebouwenBouwjaarGebouw3">aanvraag!$S$469</definedName>
    <definedName name="BerekeningBestaandBrutoOppervlakte_fldSchoolgebouwenBouwjaarGebouw4">aanvraag!$S$471</definedName>
    <definedName name="BerekeningBestaandBrutoOppervlakte_fldSchoolgebouwenBouwjaarGebouw5">aanvraag!$S$473</definedName>
    <definedName name="BerekeningBestaandBrutoOppervlakte_fldSchoolgebouwenBouwjaarGebouw6">aanvraag!$S$475</definedName>
    <definedName name="BerekeningBestaandBrutoOppervlakte_fldSchoolgebouwenBouwjaarGebouw7">aanvraag!$S$477</definedName>
    <definedName name="BerekeningBestaandBrutoOppervlakte_fldSchoolgebouwenBouwjaarGebouw8">aanvraag!$S$479</definedName>
    <definedName name="BerekeningBestaandBrutoOppervlakte_fldSchoolgebouwenBrutoOppM2Gebouw1">aanvraag!$I$465</definedName>
    <definedName name="BerekeningBestaandBrutoOppervlakte_fldSchoolgebouwenBrutoOppM2Gebouw2">aanvraag!$I$467</definedName>
    <definedName name="BerekeningBestaandBrutoOppervlakte_fldSchoolgebouwenBrutoOppM2Gebouw3">aanvraag!$I$469</definedName>
    <definedName name="BerekeningBestaandBrutoOppervlakte_fldSchoolgebouwenBrutoOppM2Gebouw4">aanvraag!$I$471</definedName>
    <definedName name="BerekeningBestaandBrutoOppervlakte_fldSchoolgebouwenBrutoOppM2Gebouw5">aanvraag!$I$473</definedName>
    <definedName name="BerekeningBestaandBrutoOppervlakte_fldSchoolgebouwenBrutoOppM2Gebouw6">aanvraag!$I$475</definedName>
    <definedName name="BerekeningBestaandBrutoOppervlakte_fldSchoolgebouwenBrutoOppM2Gebouw7">aanvraag!$I$477</definedName>
    <definedName name="BerekeningBestaandBrutoOppervlakte_fldSchoolgebouwenBrutoOppM2Gebouw8">aanvraag!$I$479</definedName>
    <definedName name="BerekeningBestaandBrutoOppervlakte_fldTechnischeLokalenBrutoOppM2AndereLokalen">aanvraag!$Q$533</definedName>
    <definedName name="BerekeningBestaandBrutoOppervlakte_fldTechnischeLokalenBrutoOppM2Hoogspanningscabine">aanvraag!$Q$527</definedName>
    <definedName name="BerekeningBestaandBrutoOppervlakte_fldTechnischeLokalenBrutoOppM2Machinekamer">aanvraag!$Q$529</definedName>
    <definedName name="BerekeningBestaandBrutoOppervlakte_fldTechnischeLokalenBrutoOppM2OpslagplaatsBrandstof">aanvraag!$Q$531</definedName>
    <definedName name="BerekeningBestaandBrutoOppervlakte_fldTechnischeLokalenBrutoOppM2Stookplaats1">aanvraag!$Q$523</definedName>
    <definedName name="BerekeningBestaandBrutoOppervlakte_fldTechnischeLokalenBrutoOppM2Stookplaats2">aanvraag!$Q$525</definedName>
    <definedName name="BerekeningBestaandeBrutoOppervlakte_fldGebouwcode1">aanvraag!$B$465</definedName>
    <definedName name="BerekeningBestaandeBrutoOppervlakte_fldGebouwcode2">aanvraag!$B$467</definedName>
    <definedName name="BerekeningBestaandeBrutoOppervlakte_fldGebouwcode3">aanvraag!$B$469</definedName>
    <definedName name="BerekeningBestaandeBrutoOppervlakte_fldGebouwcode4">aanvraag!$B$471</definedName>
    <definedName name="BerekeningBestaandeBrutoOppervlakte_fldGebouwcode5">aanvraag!$B$473</definedName>
    <definedName name="BerekeningBestaandeBrutoOppervlakte_fldGebouwcode6">aanvraag!$B$475</definedName>
    <definedName name="BerekeningBestaandeBrutoOppervlakte_fldGebouwcode7">aanvraag!$B$477</definedName>
    <definedName name="BerekeningBestaandeBrutoOppervlakte_fldGebouwcode8">aanvraag!$B$479</definedName>
    <definedName name="BerekeningBestaandeBrutoOppervlakte_fldGebouwcodeAfbraak1">aanvraag!$B$491</definedName>
    <definedName name="BerekeningBestaandeBrutoOppervlakte_fldGebouwcodeAfbraak2">aanvraag!$B$493</definedName>
    <definedName name="BerekeningFysischeNorm_fldAantalFiets">aanvraag!$B$389</definedName>
    <definedName name="BerekeningFysischeNorm_fldAantalKleuters">aanvraag!$Q$374</definedName>
    <definedName name="BerekeningFysischeNorm_fldAantalLeerlingenBasisaanbod">aanvraag!$Q$381</definedName>
    <definedName name="BerekeningFysischeNorm_fldAantalLeerlingenLagere">aanvraag!$Q$376</definedName>
    <definedName name="BerekeningFysischeNorm_fldAantalPersoneelsledenHalveOpdracht">aanvraag!$B$393</definedName>
    <definedName name="BerekeningFysischeNorm_fldAantalUurAnglicaanseLevensbeschouwing">aanvraag!$Q$409</definedName>
    <definedName name="BerekeningFysischeNorm_fldAantalUurCultuurLevensbeschouwing">aanvraag!$Q$413</definedName>
    <definedName name="BerekeningFysischeNorm_fldAantalUurIslamitischeLevensbeschouwing">aanvraag!$Q$405</definedName>
    <definedName name="BerekeningFysischeNorm_fldAantalUurIsrealitischeLevenbeschouwing">aanvraag!$Q$403</definedName>
    <definedName name="BerekeningFysischeNorm_fldAantalUurKatholiekeLevensbeschouwing">aanvraag!$Q$399</definedName>
    <definedName name="BerekeningFysischeNorm_fldAantalUurNietConfessioneleLevensbeschouwing">aanvraag!$Q$411</definedName>
    <definedName name="BerekeningFysischeNorm_fldAantalUurOrthodoxeLevensbeschouwing">aanvraag!$Q$407</definedName>
    <definedName name="BerekeningFysischeNorm_fldAantalUurProtestantseLevensbeschouwing">aanvraag!$Q$401</definedName>
    <definedName name="BerekeningTotaleKostprijs_fldTotaleKostprijsAfbraakwerken">aanvraag!$R$625</definedName>
    <definedName name="BerekeningTotaleKostprijs_fldTotaleKostprijsEersteUitrustingLokalenLO">aanvraag!$R$650</definedName>
    <definedName name="BerekeningTotaleKostprijs_fldTotaleKostprijsEersteUitrustingOpenSpeelplaats">aanvraag!$R$654</definedName>
    <definedName name="BerekeningTotaleKostprijs_fldTotaleKostprijsEersteUitrustingOverdekteSpeelplaats">aanvraag!$R$652</definedName>
    <definedName name="BerekeningTotaleKostprijs_fldTotaleKostprijsEersteUitrustingSchoolgebouwen">aanvraag!$R$648</definedName>
    <definedName name="GegevensActualisatie_fldOmschrijvingDuurzaamheid">aanvraag!$B$352</definedName>
    <definedName name="GegevensActualisatie_fldOmschrijvingMultifunctionaliteit">aanvraag!$B$347</definedName>
    <definedName name="GegevensSubsidiewaarden_fldInstellingAdministratieveZetelGemeente">aanvraag!$V$203</definedName>
    <definedName name="GegevensSubsidiewaarden_fldInstellingAdministratieveZetelHuisnummer">aanvraag!$AM$201</definedName>
    <definedName name="GegevensSubsidiewaarden_fldInstellingAdministratieveZetelPostnummer">aanvraag!$Q$203</definedName>
    <definedName name="GegevensSubsidiewaarden_fldInstellingAdministratieveZetelStraat">aanvraag!$Q$201</definedName>
    <definedName name="GegevensSubsidiewaarden_fldInstellingBeschikbaarGebouwGemeente">aanvraag!$V$209</definedName>
    <definedName name="GegevensSubsidiewaarden_fldInstellingBeschikbaarGebouwHuisnummer">aanvraag!$AM$207</definedName>
    <definedName name="GegevensSubsidiewaarden_fldInstellingBeschikbaarGebouwPostnummer">aanvraag!$Q$209</definedName>
    <definedName name="GegevensSubsidiewaarden_fldInstellingBeschikbaarGebouwStraat">aanvraag!$Q$207</definedName>
    <definedName name="GegevensSubsidiewaarden_fldInstellingInrichtendeMachtOfSchoolbestuur">aanvraag!$Q$196</definedName>
    <definedName name="Ondertekening_fdlOndertekeningVoorEnAchternaam">aanvraag!$O$725</definedName>
    <definedName name="Ondertekening_fldOndertekeningFunctie">aanvraag!$O$727</definedName>
    <definedName name="Ondertekening_fldOndertekeningHandtekening">aanvraag!$O$719</definedName>
    <definedName name="Ondertekening_fldOndertekeningsDatum">aanvraag!$Q$717:$R$717,aanvraag!$W$717:$X$717,aanvraag!$AB$717:$AE$717</definedName>
    <definedName name="Ontvangstdatum_fldOntvangstdatum">aanvraag!$AI$10</definedName>
    <definedName name="OppervlakteNieuwbouwEnKostprijs_fldNieuwbouwBrutoOppM2LokalenLO">aanvraag!$Q$560</definedName>
    <definedName name="OppervlakteNieuwbouwEnKostprijs_fldNieuwbouwBrutoOppM2Schoolgebouwen">aanvraag!$Q$558</definedName>
    <definedName name="OppervlakteNieuwbouwEnKostprijs_fldNieuwbouwBrutoOppM2TechnischeLokalen">aanvraag!$Q$562</definedName>
    <definedName name="OppervlakteNieuwbouwEnKostprijs_fldNieuwbouwGenormeerdeOmgevingBrutoOppM2Fietsenberging">aanvraag!$Q$573</definedName>
    <definedName name="OppervlakteNieuwbouwEnKostprijs_fldNieuwbouwGenormeerdeOmgevingBrutoOppM2OpenSpeelplaats">aanvraag!$Q$571</definedName>
    <definedName name="OppervlakteNieuwbouwEnKostprijs_fldNieuwbouwGenormeerdeOmgevingBrutoOppM2OverdekteSpeelplaats">aanvraag!$Q$569</definedName>
    <definedName name="OppervlakteNieuwbouwEnKostprijs_fldNieuwbouwGenormeerdeOmgevingBrutoOppM2ParkeerEnManoeuvreerruimte">aanvraag!$Q$575</definedName>
    <definedName name="OppervlakteNieuwbouwEnKostprijs_fldNieuwbouwGenormeerdeOmgevingKostprijsFietsenberging">aanvraag!$Z$573</definedName>
    <definedName name="OppervlakteNieuwbouwEnKostprijs_fldNieuwbouwGenormeerdeOmgevingKostprijsOpenSpeelplaats">aanvraag!$Z$571</definedName>
    <definedName name="OppervlakteNieuwbouwEnKostprijs_fldNieuwbouwGenormeerdeOmgevingKostprijsOverdekteSpeelplaats">aanvraag!$Z$569</definedName>
    <definedName name="OppervlakteNieuwbouwEnKostprijs_fldNieuwbouwGenormeerdeOmgevingKostprijsParkeerEnManoeuvreerruimte">aanvraag!$Z$575</definedName>
    <definedName name="OppervlakteNieuwbouwEnKostprijs_fldNieuwbouwKostprijsLokalenLO">aanvraag!$Z$560</definedName>
    <definedName name="OppervlakteNieuwbouwEnKostprijs_fldNieuwbouwKostprijsSchoolgebouwen">aanvraag!$Z$558</definedName>
    <definedName name="OppervlakteNieuwbouwEnKostprijs_fldNieuwbouwNietGenormeerdeOmgevingKostprijs">aanvraag!$B$583</definedName>
    <definedName name="OppervlakteVerbouwingswerkenEnKostprijs_fldVerbouwingswerkenBrutoOppM2LokalenLO">aanvraag!$Q$601</definedName>
    <definedName name="OppervlakteVerbouwingswerkenEnKostprijs_fldVerbouwingswerkenBrutoOppM2Schoolgebouwen">aanvraag!$Q$599</definedName>
    <definedName name="OppervlakteVerbouwingswerkenEnKostprijs_fldVerbouwingswerkenBrutoOppM2TechnischeLokalen">aanvraag!$Q$603</definedName>
    <definedName name="OppervlakteVerbouwingswerkenEnKostprijs_fldVerbouwingswerkenGenormeerdeOmgevingswerkenBrutoOppM2Fietsenberging">aanvraag!$Q$613</definedName>
    <definedName name="OppervlakteVerbouwingswerkenEnKostprijs_fldVerbouwingswerkenGenormeerdeOmgevingswerkenBrutoOppM2OpenSpeelplaats">aanvraag!$Q$611</definedName>
    <definedName name="OppervlakteVerbouwingswerkenEnKostprijs_fldVerbouwingswerkenGenormeerdeOmgevingswerkenBrutoOppM2OverdekteSpeelplaats">aanvraag!$Q$609</definedName>
    <definedName name="OppervlakteVerbouwingswerkenEnKostprijs_fldVerbouwingswerkenGenormeerdeOmgevingswerkenBrutoOppM2ParkeerEnManoeuvreerruimte">aanvraag!$Q$615</definedName>
    <definedName name="OppervlakteVerbouwingswerkenEnKostprijs_fldVerbouwingswerkenGenormeerdeOmgevingswerkenKostprijsFietsenberging">aanvraag!$Z$613</definedName>
    <definedName name="OppervlakteVerbouwingswerkenEnKostprijs_fldVerbouwingswerkenGenormeerdeOmgevingswerkenKostprijsOpenSpeelplaats">aanvraag!$Z$611</definedName>
    <definedName name="OppervlakteVerbouwingswerkenEnKostprijs_fldVerbouwingswerkenGenormeerdeOmgevingswerkenKostprijsOverdekteSpeelplaats">aanvraag!$Z$609</definedName>
    <definedName name="OppervlakteVerbouwingswerkenEnKostprijs_fldVerbouwingswerkenGenormeerdeOmgevingswerkenKostprijsParkeerEnManoeuvreerruimte">aanvraag!$Z$615</definedName>
    <definedName name="OppervlakteVerbouwingswerkenEnKostprijs_fldVerbouwingswerkenKostprijsLokalenLO">aanvraag!$Z$601</definedName>
    <definedName name="OppervlakteVerbouwingswerkenEnKostprijs_fldVerbouwingswerkenKostprijsSchoolgebouwen">aanvraag!$Z$599</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601" i="1" l="1"/>
  <c r="AJ599" i="1"/>
  <c r="AJ560" i="1"/>
  <c r="AJ558" i="1"/>
  <c r="W682" i="1"/>
  <c r="P682" i="1"/>
  <c r="W680" i="1"/>
  <c r="P680" i="1"/>
  <c r="P678" i="1"/>
  <c r="W676" i="1"/>
  <c r="W678" i="1"/>
  <c r="P676" i="1"/>
  <c r="W674" i="1"/>
  <c r="P674" i="1"/>
  <c r="W672" i="1"/>
  <c r="W670" i="1"/>
  <c r="R646" i="1"/>
  <c r="R641" i="1"/>
  <c r="R639" i="1"/>
  <c r="R637" i="1"/>
  <c r="R634" i="1"/>
  <c r="R629" i="1"/>
  <c r="R627" i="1"/>
  <c r="Z603" i="1"/>
  <c r="Z643" i="1"/>
  <c r="Z562" i="1"/>
  <c r="Z631" i="1"/>
  <c r="X517" i="1"/>
  <c r="X515" i="1"/>
  <c r="AB505" i="1"/>
  <c r="AB503" i="1"/>
  <c r="X493" i="1"/>
  <c r="X491" i="1"/>
  <c r="AF479" i="1"/>
  <c r="AF477" i="1"/>
  <c r="AF475" i="1"/>
  <c r="AF473" i="1"/>
  <c r="AF471" i="1"/>
  <c r="AF469" i="1"/>
  <c r="AF467" i="1"/>
  <c r="AF465" i="1"/>
  <c r="Q449" i="1"/>
  <c r="AK682" i="1"/>
  <c r="Q447" i="1"/>
  <c r="AK680" i="1"/>
  <c r="Q416" i="1"/>
  <c r="AQ413" i="1"/>
  <c r="AQ411" i="1"/>
  <c r="AQ409" i="1"/>
  <c r="AQ407" i="1"/>
  <c r="AQ405" i="1"/>
  <c r="AQ403" i="1"/>
  <c r="AQ401" i="1"/>
  <c r="AQ399" i="1"/>
  <c r="Q378" i="1"/>
  <c r="Q384" i="1"/>
  <c r="AQ376" i="1"/>
  <c r="AQ374" i="1"/>
  <c r="AQ378" i="1"/>
  <c r="AD680" i="1"/>
  <c r="AD682" i="1"/>
  <c r="AD676" i="1"/>
  <c r="AQ416" i="1"/>
  <c r="Q429" i="1"/>
  <c r="AD678" i="1"/>
  <c r="AQ425" i="1"/>
  <c r="Q425" i="1"/>
  <c r="Q427" i="1"/>
  <c r="R656" i="1"/>
  <c r="Q445" i="1"/>
  <c r="AK676" i="1"/>
  <c r="AD674" i="1"/>
  <c r="AK495" i="1"/>
  <c r="P670" i="1"/>
  <c r="AD670" i="1"/>
  <c r="AK519" i="1"/>
  <c r="P672" i="1"/>
  <c r="AD672" i="1"/>
  <c r="B439" i="1"/>
  <c r="AK672" i="1"/>
  <c r="Q433" i="1"/>
  <c r="Q443" i="1"/>
  <c r="AK678" i="1"/>
  <c r="Q431" i="1"/>
  <c r="Q435" i="1"/>
  <c r="AK670" i="1"/>
</calcChain>
</file>

<file path=xl/sharedStrings.xml><?xml version="1.0" encoding="utf-8"?>
<sst xmlns="http://schemas.openxmlformats.org/spreadsheetml/2006/main" count="494" uniqueCount="279">
  <si>
    <t xml:space="preserve"> </t>
  </si>
  <si>
    <t>Subsidieaanvraag voor een infrastructuurproject in het buitengewoon basisonderwijs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</si>
  <si>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</si>
  <si>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</si>
  <si>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</si>
  <si>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</si>
  <si>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</si>
  <si>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</si>
  <si>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</si>
  <si>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</si>
  <si>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</si>
  <si>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</si>
  <si>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</si>
  <si>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een infrastructuurproject van de school voor buitengewoon basisonderwijs.</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</si>
  <si>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</si>
  <si>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</si>
  <si>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</si>
  <si>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</si>
  <si>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</si>
  <si>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</si>
  <si>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</si>
  <si>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</si>
  <si>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</si>
  <si>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</si>
  <si>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</si>
  <si>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</si>
  <si>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</si>
  <si>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</si>
  <si>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</si>
  <si>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</si>
  <si>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</si>
  <si>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</si>
  <si>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</si>
  <si>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</si>
  <si>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</si>
  <si>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</si>
  <si>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</si>
  <si>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</si>
  <si>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r>
      <t xml:space="preserve">werken na aankoop. </t>
    </r>
    <r>
      <rPr>
        <b/>
        <sz val="10"/>
        <rFont val="Calibri"/>
        <family val="2"/>
        <scheme val="minor"/>
      </rPr>
      <t>Vul</t>
    </r>
    <r>
      <rPr>
        <sz val="10"/>
        <rFont val="Calibri"/>
        <family val="2"/>
        <scheme val="minor"/>
      </rPr>
      <t xml:space="preserve"> </t>
    </r>
    <r>
      <rPr>
        <b/>
        <sz val="10"/>
        <rFont val="Calibri"/>
        <family val="2"/>
        <scheme val="minor"/>
      </rPr>
      <t>het dossiernummer in van het aankoopdossier.</t>
    </r>
  </si>
  <si>
    <t xml:space="preserve">Heeft deze aanvraag alleen betrekking op verbouwingswerken van minder dan 
125.000 euro (geïndexeerd)? </t>
  </si>
  <si>
    <t>ja</t>
  </si>
  <si>
    <t>nee</t>
  </si>
  <si>
    <t>Dient u deze subsidieaanvraag in via Katholiek Onderwijs Vlaanderen?</t>
  </si>
  <si>
    <t>Staat u al op onze wachtlijst voor een subsidie voor hetzelfde infrastructuurproject?</t>
  </si>
  <si>
    <r>
      <t xml:space="preserve">ja. </t>
    </r>
    <r>
      <rPr>
        <b/>
        <sz val="10"/>
        <rFont val="Calibri"/>
        <family val="2"/>
        <scheme val="minor"/>
      </rPr>
      <t>Vul het dossiernummer of de dossiernummers in.</t>
    </r>
  </si>
  <si>
    <t>Vul de gegevens van het schoolbestuur in.</t>
  </si>
  <si>
    <t>naam</t>
  </si>
  <si>
    <t>straat en nummer</t>
  </si>
  <si>
    <t>postnummer en gemeente</t>
  </si>
  <si>
    <t>ondernemingsnummer</t>
  </si>
  <si>
    <t>Vul de gegevens van de onderwijsinstelling in.</t>
  </si>
  <si>
    <t>Vul de gegevens van de vestigingsplaats in.</t>
  </si>
  <si>
    <t>instellingsnummer</t>
  </si>
  <si>
    <t>Vul de administratieve gegevens in van de locatie waar de werken worden uitgevoerd.</t>
  </si>
  <si>
    <t>Vul de kadastrale gegevens in van de locatie waar de werken worden uitgevoerd.</t>
  </si>
  <si>
    <t>afdeling</t>
  </si>
  <si>
    <t>sectie</t>
  </si>
  <si>
    <t>nummer</t>
  </si>
  <si>
    <t>oppervlakte van de percelen</t>
  </si>
  <si>
    <t>ha</t>
  </si>
  <si>
    <t>a</t>
  </si>
  <si>
    <t>ca</t>
  </si>
  <si>
    <t>datum akte</t>
  </si>
  <si>
    <t>dag</t>
  </si>
  <si>
    <t>maand</t>
  </si>
  <si>
    <t>jaar</t>
  </si>
  <si>
    <t>Dient u deze subsidieaanvraag samen met een ander schoolbestuur of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</si>
  <si>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</si>
  <si>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</si>
  <si>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</si>
  <si>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</si>
  <si>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</si>
  <si>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</si>
  <si>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</si>
  <si>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</si>
  <si>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</si>
  <si>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</si>
  <si>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</si>
  <si>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</si>
  <si>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</si>
  <si>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</si>
  <si>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</si>
  <si>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Gegevens over de subsidievoorwaarden</t>
  </si>
  <si>
    <t>Voldoen uw instelling en de vestiging in kwestie aan de criteria van rationalisatie en programmatie?</t>
  </si>
  <si>
    <r>
      <t xml:space="preserve">nee. </t>
    </r>
    <r>
      <rPr>
        <i/>
        <sz val="10"/>
        <rFont val="Calibri"/>
        <family val="2"/>
        <scheme val="minor"/>
      </rPr>
      <t>U komt niet in aanmerking voor een subsidie.</t>
    </r>
  </si>
  <si>
    <t>Kruis aan in welke hoedanigheid u deze subsidieaanvraag indient.</t>
  </si>
  <si>
    <t>Voeg bij dit formulier een bewijs van zakelijk recht of een bewijs van eigendom als u dat nog niet eerder aan 
AGION hebt bezorgd.</t>
  </si>
  <si>
    <t>eigenaar van de gebouwen waar de werken zullen plaatsvinden</t>
  </si>
  <si>
    <t>houder van een zakelijk recht</t>
  </si>
  <si>
    <t>houder van de optie op een zakelijk recht</t>
  </si>
  <si>
    <t>Is er binnen een straal van één kilometer een beschikbaar schoolgebouw dat volledig onbezet is of dat binnen het schooljaar kan worden vrijgemaakt?</t>
  </si>
  <si>
    <r>
      <t>ja.</t>
    </r>
    <r>
      <rPr>
        <i/>
        <sz val="10"/>
        <rFont val="Calibri"/>
        <family val="2"/>
        <scheme val="minor"/>
      </rPr>
      <t xml:space="preserve"> Ga naar vraag 21.</t>
    </r>
  </si>
  <si>
    <r>
      <t xml:space="preserve">nee. </t>
    </r>
    <r>
      <rPr>
        <i/>
        <sz val="10"/>
        <rFont val="Calibri"/>
        <family val="2"/>
        <scheme val="minor"/>
      </rPr>
      <t>Ga naar vraag 22.</t>
    </r>
  </si>
  <si>
    <t>Vul de gegevens van die instelling in.</t>
  </si>
  <si>
    <t>inrichtende macht of schoolbestuur</t>
  </si>
  <si>
    <t>administratieve zetel</t>
  </si>
  <si>
    <t>beschikbaar gebouw</t>
  </si>
  <si>
    <t>Valt u onder het toepassingsgebied van het decreet open scholen?</t>
  </si>
  <si>
    <t>https://www.agion.be/decreet-over-open-scholen</t>
  </si>
  <si>
    <t>vindt u meer informatie over het toepassingsgebied van het</t>
  </si>
  <si>
    <t>decreet open scholen.</t>
  </si>
  <si>
    <r>
      <rPr>
        <sz val="10"/>
        <color rgb="FF000000"/>
        <rFont val="Calibri"/>
        <scheme val="minor"/>
      </rPr>
      <t xml:space="preserve">ja. </t>
    </r>
    <r>
      <rPr>
        <b/>
        <sz val="10"/>
        <color rgb="FF000000"/>
        <rFont val="Calibri"/>
        <scheme val="minor"/>
      </rPr>
      <t>Verklaar u akkoord met de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</si>
  <si>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</si>
  <si>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</si>
  <si>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Aard van de aanvraag</t>
  </si>
  <si>
    <t>Kruis de aard van de aanvraag aan.</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</si>
  <si>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</si>
  <si>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t>nieuwbouw</t>
  </si>
  <si>
    <t>verbouwingswerken</t>
  </si>
  <si>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</si>
  <si>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</si>
  <si>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</si>
  <si>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polyvalente zaal en/of refter</t>
  </si>
  <si>
    <t>administratie en/of ondersteuning</t>
  </si>
  <si>
    <t>sanitair</t>
  </si>
  <si>
    <t>turnzaal en/of sporthal</t>
  </si>
  <si>
    <t>andere ruimte:</t>
  </si>
  <si>
    <t>Omschrijf de geplande werken.</t>
  </si>
  <si>
    <t>Motiveer de geplande werken.</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</si>
  <si>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</si>
  <si>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</si>
  <si>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</si>
  <si>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</si>
  <si>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</si>
  <si>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t>Komen de bovenvermelde werken in aanmerking voor een schadeloosstelling van de verzekering?</t>
  </si>
  <si>
    <r>
      <t xml:space="preserve">ja. </t>
    </r>
    <r>
      <rPr>
        <b/>
        <sz val="10"/>
        <rFont val="Calibri"/>
        <family val="2"/>
        <scheme val="minor"/>
      </rPr>
      <t>Hoeveel bedraagt die schadeloosstelling?</t>
    </r>
  </si>
  <si>
    <t>euro</t>
  </si>
  <si>
    <t>Voeg bij dit formulier een attest van de verzekering.</t>
  </si>
  <si>
    <t>Maakt deze aanvraag deel uit van een project in samenwerking met andere overheden of publieke actoren?</t>
  </si>
  <si>
    <r>
      <t xml:space="preserve">ja. </t>
    </r>
    <r>
      <rPr>
        <i/>
        <sz val="10"/>
        <rFont val="Calibri"/>
        <family val="2"/>
        <scheme val="minor"/>
      </rPr>
      <t>Voeg bij dit formulier een beschrijving van de samenwerkingsvoorwaarden. Ga naar vraag 31.</t>
    </r>
  </si>
  <si>
    <r>
      <t xml:space="preserve">nee. </t>
    </r>
    <r>
      <rPr>
        <i/>
        <sz val="10"/>
        <rFont val="Calibri"/>
        <family val="2"/>
        <scheme val="minor"/>
      </rPr>
      <t>Ga naar vraag 32.</t>
    </r>
  </si>
  <si>
    <t>Welke andere overheden of publieke actoren kennen subsidies toe aan het project?</t>
  </si>
  <si>
    <t>agentschap Onroerend Erfgoed</t>
  </si>
  <si>
    <t>VIPA</t>
  </si>
  <si>
    <t>VGC</t>
  </si>
  <si>
    <t>OVAM</t>
  </si>
  <si>
    <t>andere instantie:</t>
  </si>
  <si>
    <t>Worden er voor deze vestigingsplaats bijkomend plaatsen gecreëerd via dit infrastructuurproject, ten opzichte van het aantal leerlingen dat momenteel op deze vestigingsplaats is ingeschreven?</t>
  </si>
  <si>
    <r>
      <t xml:space="preserve">ja. </t>
    </r>
    <r>
      <rPr>
        <i/>
        <sz val="10"/>
        <rFont val="Calibri"/>
        <family val="2"/>
        <scheme val="minor"/>
      </rPr>
      <t>Ga naar vraag 33.</t>
    </r>
  </si>
  <si>
    <r>
      <t xml:space="preserve">nee. </t>
    </r>
    <r>
      <rPr>
        <i/>
        <sz val="10"/>
        <rFont val="Calibri"/>
        <family val="2"/>
        <scheme val="minor"/>
      </rPr>
      <t>Ga naar vraag 34.</t>
    </r>
  </si>
  <si>
    <t>Vul het aantal bijkomende plaatsen in dat wordt gecreëerd via dit infrastructuurproject.</t>
  </si>
  <si>
    <t>bijkomende plaatsen</t>
  </si>
  <si>
    <t>Hoeveel leerlingen zullen de nieuwe of vernieuwde infrastructuur gebruiken?</t>
  </si>
  <si>
    <t xml:space="preserve">Bij een aanvraag voor omgevingswerken, een spoedprocedure of een verkorte procedure hoeft u deze vraag niet in te vullen. </t>
  </si>
  <si>
    <t>leerlingen</t>
  </si>
  <si>
    <t xml:space="preserve">Gegevens bij de actualisatie van uw dossier </t>
  </si>
  <si>
    <t xml:space="preserve">U hoeft deze rubriek alleen in te vullen als AGION u heeft gevraagd om uw dossier te actualiseren. </t>
  </si>
  <si>
    <t>Omschrijf op welke manier het infrastructuurproject aandacht besteedt aan duurzaamheid.</t>
  </si>
  <si>
    <t>Kijk bijvoorbeeld naar energie-efficiëntie, duurzame installaties, comfort en beleving.</t>
  </si>
  <si>
    <t>Berekening van de fysische norm</t>
  </si>
  <si>
    <t>Bij verbouwingswerken met een geraamde kostprijs van minder dan 125.000 euro ( exclusief btw) hoeft u vraag 38 tot en met 41 niet in te vullen.</t>
  </si>
  <si>
    <t>Vul het huidige aantal leerlingen in van de vestigingsplaats waar de werken worden uitgevoerd.</t>
  </si>
  <si>
    <t>Op www.agion.be vindt u welke tellingsdatum u moet gebruiken.</t>
  </si>
  <si>
    <t>aantal kleuters</t>
  </si>
  <si>
    <t>aantal leerlingen in de lagere afdeling</t>
  </si>
  <si>
    <t>totaal aantal leerlingen</t>
  </si>
  <si>
    <t>aantal leerlingen van het basisaanbod</t>
  </si>
  <si>
    <t>aantal leerlingen van de overige onderwijstypes</t>
  </si>
  <si>
    <t>Vul het aantal leerlingen en personeelsleden in dat met de fiets of bromfiets naar school komt.</t>
  </si>
  <si>
    <t>Vul het aantal personeelsleden in dat minstens een halve opdracht vervult.</t>
  </si>
  <si>
    <t>personeelsleden</t>
  </si>
  <si>
    <t>Vul het aantal uren levensbeschouwelijke lessen in dat niet in het lestijdenpakket is opgenomen.</t>
  </si>
  <si>
    <t>katholieke godsdienst</t>
  </si>
  <si>
    <t>uur</t>
  </si>
  <si>
    <t>protestantse godsdienst</t>
  </si>
  <si>
    <t>israëlitische godsdienst</t>
  </si>
  <si>
    <t>islamitische godsdienst</t>
  </si>
  <si>
    <t>orthodoxe godsdienst</t>
  </si>
  <si>
    <t>anglicaanse godsdienst</t>
  </si>
  <si>
    <t>niet-confessionele zedenleer</t>
  </si>
  <si>
    <t>cultuurbeschouwing</t>
  </si>
  <si>
    <t>totaal
aantal levensbeschouwelijke lessen</t>
  </si>
  <si>
    <t>Berekening van de maximale bruto-oppervlakte</t>
  </si>
  <si>
    <t>Hieronder vindt u de berekening van de maximale bruto-oppervlakte van het schoolgebouw, de lokalen voor lo en de genormeerde omgevingswerken op basis van de gegevens die u hebt ingevuld bij vraag 38 tot en met 41.</t>
  </si>
  <si>
    <t>Toegelaten oppervlakte voor schoolgebouwen</t>
  </si>
  <si>
    <t>volgens de schoolbevolking</t>
  </si>
  <si>
    <t>m²</t>
  </si>
  <si>
    <t>aparte vestiging basisonderwijs</t>
  </si>
  <si>
    <t>voor de levensbeschouwelijke vakken</t>
  </si>
  <si>
    <t>voor buitengewoon onderwijs</t>
  </si>
  <si>
    <t>voor lichamelijke opvoeding</t>
  </si>
  <si>
    <t>totaal schoolgebouwen</t>
  </si>
  <si>
    <t>Toegelaten oppervlakte voor lokalen voor lichamelijke opvoeding (lo)</t>
  </si>
  <si>
    <t>Toegelaten oppervlakte voor genormeerde omgevingswerken</t>
  </si>
  <si>
    <t>som open en overdekte speelplaats</t>
  </si>
  <si>
    <t>overdekte speelplaats</t>
  </si>
  <si>
    <t>fietsenbergplaats</t>
  </si>
  <si>
    <t>parkeer- en manoeuvreerruimte</t>
  </si>
  <si>
    <t>Berekening van de bestaande bruto-oppervlakte</t>
  </si>
  <si>
    <t>Bij verbouwingswerken met een geraamde kostprijs van minder dan 125.000 euro (exclusief btw) hoeft u vraag 44 tot en met 51 niet in te vullen.</t>
  </si>
  <si>
    <t>De bruto-oppervlakte van een gebouw is het geheel van de bruto-oppervlakten van alle vloerniveaus. Meer informatie daarover vindt u op onze website.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</si>
  <si>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</si>
  <si>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</si>
  <si>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</si>
  <si>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</si>
  <si>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</si>
  <si>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</si>
  <si>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</si>
  <si>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</si>
  <si>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gesubsidieerd door AGION</t>
  </si>
  <si>
    <t>Hier vindt u de bruto-oppervlakte van de schoolgebouwen die in aanmerking wordt genomen.</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</si>
  <si>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</si>
  <si>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</si>
  <si>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</si>
  <si>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</si>
  <si>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</si>
  <si>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</si>
  <si>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</si>
  <si>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</si>
  <si>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</si>
  <si>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</si>
  <si>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</si>
  <si>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</si>
  <si>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</si>
  <si>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t xml:space="preserve">Vul de kostprijs en de bruto-oppervlakte in.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</si>
  <si>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</si>
  <si>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</si>
  <si>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</si>
  <si>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t>
  </si>
  <si>
    <t>kostprijs</t>
  </si>
  <si>
    <t>kostprijs per m²
(indicatief)</t>
  </si>
  <si>
    <t>schoolgebouwen</t>
  </si>
  <si>
    <t>lokalen lo</t>
  </si>
  <si>
    <t>technische lokalen</t>
  </si>
  <si>
    <t>Vul de bruto-oppervlakte en de kostprijs, exclusief btw, in van de genormeerde omgevingswerken.</t>
  </si>
  <si>
    <t>open speelplaats</t>
  </si>
  <si>
    <t>Kostprijs van de niet-genormeerde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</si>
  <si>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</si>
  <si>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</si>
  <si>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</si>
  <si>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</si>
  <si>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Berekening van de totale kostprijs</t>
  </si>
  <si>
    <t>Vul de kostprijs van de afbraakwerken en de eerste uitrusting in.</t>
  </si>
  <si>
    <t>Alleen als u bij vraag 45 of 48 een bruto-oppervlakte hebt ingevuld voor een schoolgebouw of een lokaal lo dat volledig of gedeeltelijk afgebroken zal worden, vult u de kostprijs van de afbraakwerken in.
Op basis van de gegevens die u hebt ingevuld bij vraag 52 tot en met 56 en de kostprijs van de afbraakwerken en de eerste uitrusting die u invult, zal de totale kostprijs van uw  project automatisch berekend worden.</t>
  </si>
  <si>
    <t>afbraakwerken</t>
  </si>
  <si>
    <t>nieuwbouw schoolgebouwen</t>
  </si>
  <si>
    <t>nieuwbouw lokalen lo</t>
  </si>
  <si>
    <t>waarvan nieuwbouw technische lokalen</t>
  </si>
  <si>
    <t>nieuwbouw genormeerde omgevingswerken</t>
  </si>
  <si>
    <t>niet-genormeerde omgevingswerken</t>
  </si>
  <si>
    <t>verbouwing schoolgebouwen</t>
  </si>
  <si>
    <t>verbouwing lokalen lo</t>
  </si>
  <si>
    <t>waarvan verbouwing technische lokalen</t>
  </si>
  <si>
    <t>verbouwing genormeerde omgevingswerken</t>
  </si>
  <si>
    <t>eerste uitrusting schoolgebouwen</t>
  </si>
  <si>
    <t>eerste uitrusting lokalen lo</t>
  </si>
  <si>
    <t>eerste uitrusting overdekte speelplaats</t>
  </si>
  <si>
    <t>eerste uitrusting open speelplaats</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</si>
  <si>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</si>
  <si>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</si>
  <si>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</si>
  <si>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</si>
  <si>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</si>
  <si>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</si>
  <si>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</si>
  <si>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</si>
  <si>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Verzamel de bewijsstukken die u voor de beantwoording van vraag 19, 28, 29 en 43 bij dit formulier moet voegen.</t>
  </si>
  <si>
    <t>Kruis alle bewijsstukken aan die u bij dit formulier voegt.</t>
  </si>
  <si>
    <t>Een inplantingsplan en overzichtsplan hoeft u alleen toe te voegen als u deze aanvraag indient via 
de standaardprocedure of de promotiebouwprocedure.</t>
  </si>
  <si>
    <t>De engagementsverklaring en de motivatie tot openstelling of onderbouwde vraag voor afwijking hoeft u alleen toe te voegen als deze aanvraag onder het toepassingsgebied van het decreet open scholen valt en uiterlijk bij de actualisatie van uw dossier.</t>
  </si>
  <si>
    <t>een bewijs van zakelijk recht</t>
  </si>
  <si>
    <t>het verzekeringsattest</t>
  </si>
  <si>
    <t>een beschrijving van de voorwaarden voor de samenwerking met andere overheden en publieke actoren</t>
  </si>
  <si>
    <t>een gedetailleerde berekening van de bestaande bruto-oppervlakte</t>
  </si>
  <si>
    <t>een inplantingsplan</t>
  </si>
  <si>
    <t>een overzichtsplan van de bestaande infrastructuur</t>
  </si>
  <si>
    <t>een engagementsverklaring en de motivatie tot openstelling van de schoolinfrastructuur</t>
  </si>
  <si>
    <t>een onderbouwde vraag voor afwijking tot openstelling van de schoolinfrastructuur</t>
  </si>
  <si>
    <t>Ondertekening</t>
  </si>
  <si>
    <t>Vul de onderstaande verklaring in. 
Ik bevestig dat alle gegevens in dit formulier naar waarheid ingevuld zijn. 
Ik ben mij bewust van de mogelijke gevolgen van een eventuele overschrijding van de financiële norm bij vraag 52 en 55 en van de fysische norm bij vraag 57.</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</si>
  <si>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</si>
  <si>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</si>
  <si>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</si>
  <si>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</si>
  <si>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</si>
  <si>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</si>
  <si>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</si>
  <si>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Bezorg zowel de Excelversie als een ingescande ondertekende versie.</t>
  </si>
  <si>
    <t>AGION-5709 - 240220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</si>
</sst>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 ###\ ##0.00"/>
    <numFmt numFmtId="166" formatCode="###\ ##0"/>
    <numFmt numFmtId="167" formatCode="0000"/>
    <numFmt numFmtId="168" formatCode="d/mm/yyyy;@"/>
    <numFmt numFmtId="169" formatCode="###\ ###\ ###.00"/>
    <numFmt numFmtId="170" formatCode="###\ ##0.00"/>
  </numFmts>
  <fonts count="31" x14ac:knownFonts="1">
    <font>
      <sz val="10"/>
      <color rgb="FF000000"/>
      <name val="Arial"/>
    </font>
    <font>
      <sz val="10"/>
      <name val="Calibri"/>
      <family val="2"/>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9"/>
      <name val="Calibri"/>
      <family val="2"/>
      <scheme val="minor"/>
    </font>
    <font>
      <sz val="10"/>
      <name val="Courier New"/>
      <family val="3"/>
    </font>
    <font>
      <sz val="10"/>
      <color rgb="FFFF0000"/>
      <name val="Calibri"/>
      <family val="2"/>
      <scheme val="minor"/>
    </font>
    <font>
      <i/>
      <u/>
      <sz val="10"/>
      <color theme="4"/>
      <name val="Calibri"/>
      <family val="2"/>
      <scheme val="minor"/>
    </font>
    <font>
      <b/>
      <sz val="10"/>
      <color theme="1"/>
      <name val="Calibri"/>
      <family val="2"/>
      <scheme val="minor"/>
    </font>
    <font>
      <i/>
      <sz val="10"/>
      <color theme="10"/>
      <name val="Calibri"/>
      <family val="2"/>
      <scheme val="minor"/>
    </font>
    <font>
      <sz val="10"/>
      <color rgb="FF000000"/>
      <name val="Calibri"/>
      <family val="2"/>
      <scheme val="minor"/>
    </font>
    <font>
      <b/>
      <sz val="10"/>
      <color rgb="FF000000"/>
      <name val="Calibri"/>
      <family val="2"/>
      <scheme val="minor"/>
    </font>
    <font>
      <sz val="10"/>
      <color rgb="FF000000"/>
      <name val="Calibri"/>
      <scheme val="minor"/>
    </font>
    <font>
      <b/>
      <sz val="10"/>
      <color rgb="FF000000"/>
      <name val="Calibri"/>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2" fillId="0" borderId="0" applyNumberFormat="0" applyFill="0" applyBorder="0" applyAlignment="0" applyProtection="0"/>
    <xf numFmtId="0" fontId="4" fillId="0" borderId="1"/>
  </cellStyleXfs>
  <cellXfs count="288">
    <xf numFmtId="0" fontId="0" fillId="0" borderId="0" xfId="0"/>
    <xf numFmtId="0" fontId="5" fillId="0" borderId="0" xfId="0" applyFont="1" applyAlignment="1">
      <alignment vertical="top"/>
    </xf>
    <xf numFmtId="2" fontId="6" fillId="0" borderId="1" xfId="0" applyNumberFormat="1" applyFont="1" applyBorder="1" applyAlignment="1">
      <alignment vertical="center"/>
    </xf>
    <xf numFmtId="166" fontId="6" fillId="0" borderId="1" xfId="0" applyNumberFormat="1" applyFont="1" applyBorder="1" applyAlignment="1">
      <alignment vertical="center"/>
    </xf>
    <xf numFmtId="167" fontId="6" fillId="0" borderId="1" xfId="0" applyNumberFormat="1" applyFont="1" applyBorder="1" applyAlignment="1">
      <alignment vertical="center"/>
    </xf>
    <xf numFmtId="0" fontId="5" fillId="0" borderId="0" xfId="0" applyFont="1" applyAlignment="1">
      <alignment horizontal="left" vertical="center"/>
    </xf>
    <xf numFmtId="0" fontId="6" fillId="0" borderId="1" xfId="0" applyFont="1" applyBorder="1" applyAlignment="1">
      <alignment horizontal="center" vertical="center"/>
    </xf>
    <xf numFmtId="0" fontId="5" fillId="0" borderId="1" xfId="0" applyFont="1" applyBorder="1" applyAlignment="1">
      <alignment vertical="center" wrapText="1"/>
    </xf>
    <xf numFmtId="0" fontId="11" fillId="0" borderId="0" xfId="0" applyFont="1" applyAlignment="1">
      <alignment vertical="top"/>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6" fillId="0" borderId="1" xfId="0" applyFont="1" applyBorder="1" applyAlignment="1">
      <alignment vertical="center"/>
    </xf>
    <xf numFmtId="0" fontId="7" fillId="0" borderId="0" xfId="0" applyFont="1" applyAlignment="1">
      <alignment vertical="top" wrapText="1"/>
    </xf>
    <xf numFmtId="0" fontId="6" fillId="0" borderId="0" xfId="0" applyFont="1" applyAlignment="1">
      <alignment vertical="top"/>
    </xf>
    <xf numFmtId="166" fontId="6" fillId="0" borderId="1" xfId="0" applyNumberFormat="1" applyFont="1" applyBorder="1" applyAlignment="1" applyProtection="1">
      <alignment vertical="center"/>
      <protection locked="0"/>
    </xf>
    <xf numFmtId="0" fontId="11" fillId="0" borderId="0" xfId="0" applyFont="1" applyAlignment="1">
      <alignment vertical="center"/>
    </xf>
    <xf numFmtId="0" fontId="6" fillId="0" borderId="0" xfId="0" applyFont="1"/>
    <xf numFmtId="0" fontId="15" fillId="0" borderId="0" xfId="0" applyFont="1" applyAlignment="1">
      <alignment horizontal="center" vertical="top"/>
    </xf>
    <xf numFmtId="0" fontId="16" fillId="0" borderId="0" xfId="0" applyFont="1" applyAlignment="1">
      <alignment vertical="center" wrapText="1"/>
    </xf>
    <xf numFmtId="0" fontId="18" fillId="0" borderId="1" xfId="1" applyFont="1" applyBorder="1" applyAlignment="1">
      <alignment vertical="center"/>
    </xf>
    <xf numFmtId="0" fontId="18" fillId="0" borderId="1" xfId="1" applyFont="1" applyBorder="1" applyAlignment="1">
      <alignment horizontal="center" vertical="top"/>
    </xf>
    <xf numFmtId="0" fontId="7"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horizontal="right" vertical="top"/>
    </xf>
    <xf numFmtId="0" fontId="6" fillId="0" borderId="13" xfId="0" applyFont="1" applyBorder="1" applyAlignment="1" applyProtection="1">
      <alignment vertical="top"/>
      <protection locked="0"/>
    </xf>
    <xf numFmtId="0" fontId="6" fillId="0" borderId="1" xfId="0" applyFont="1" applyBorder="1" applyAlignment="1" applyProtection="1">
      <alignment horizontal="left" vertical="center"/>
      <protection locked="0"/>
    </xf>
    <xf numFmtId="0" fontId="5" fillId="0" borderId="0" xfId="0" applyFont="1" applyAlignment="1">
      <alignment horizontal="center" vertical="top"/>
    </xf>
    <xf numFmtId="0" fontId="6" fillId="0" borderId="1"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1" fontId="6" fillId="2" borderId="14" xfId="0" applyNumberFormat="1" applyFont="1" applyFill="1" applyBorder="1" applyAlignment="1" applyProtection="1">
      <alignment horizontal="center" vertical="center"/>
      <protection locked="0"/>
    </xf>
    <xf numFmtId="1" fontId="6" fillId="0" borderId="1" xfId="0" applyNumberFormat="1" applyFont="1" applyBorder="1" applyAlignment="1" applyProtection="1">
      <alignment vertical="center"/>
      <protection locked="0"/>
    </xf>
    <xf numFmtId="1" fontId="6" fillId="0" borderId="1" xfId="0" applyNumberFormat="1" applyFont="1" applyBorder="1" applyAlignment="1" applyProtection="1">
      <alignment horizontal="center" vertical="center"/>
      <protection locked="0"/>
    </xf>
    <xf numFmtId="0" fontId="8" fillId="0" borderId="0" xfId="0" applyFont="1" applyAlignment="1">
      <alignment vertical="center"/>
    </xf>
    <xf numFmtId="0" fontId="2" fillId="0" borderId="0" xfId="0" applyFont="1" applyAlignment="1" applyProtection="1">
      <alignment horizontal="center" vertical="center" wrapText="1"/>
      <protection locked="0"/>
    </xf>
    <xf numFmtId="0" fontId="2" fillId="0" borderId="0" xfId="0" applyFont="1" applyAlignment="1">
      <alignment horizontal="left" vertical="top" wrapText="1"/>
    </xf>
    <xf numFmtId="0" fontId="23" fillId="0" borderId="1" xfId="0" applyFont="1" applyBorder="1" applyAlignment="1">
      <alignment vertical="center"/>
    </xf>
    <xf numFmtId="0" fontId="23" fillId="0" borderId="0" xfId="0" applyFont="1" applyAlignment="1">
      <alignment vertical="center"/>
    </xf>
    <xf numFmtId="0" fontId="5" fillId="0" borderId="1" xfId="0" applyFont="1" applyBorder="1" applyAlignment="1">
      <alignment vertical="top"/>
    </xf>
    <xf numFmtId="0" fontId="7" fillId="0" borderId="1" xfId="2"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top" wrapText="1"/>
    </xf>
    <xf numFmtId="0" fontId="24" fillId="0" borderId="0" xfId="0" applyFont="1" applyAlignment="1">
      <alignment horizontal="left" vertical="top" wrapText="1"/>
    </xf>
    <xf numFmtId="0" fontId="10" fillId="0" borderId="0" xfId="0" applyFont="1" applyAlignment="1">
      <alignment vertical="center"/>
    </xf>
    <xf numFmtId="170" fontId="10" fillId="6" borderId="0" xfId="0" applyNumberFormat="1" applyFont="1" applyFill="1" applyAlignment="1">
      <alignment vertical="center"/>
    </xf>
    <xf numFmtId="170" fontId="23" fillId="6" borderId="0" xfId="0" applyNumberFormat="1" applyFont="1" applyFill="1" applyAlignment="1">
      <alignment vertical="center"/>
    </xf>
    <xf numFmtId="0" fontId="5" fillId="0" borderId="1" xfId="2" applyFont="1" applyAlignment="1">
      <alignment vertical="top"/>
    </xf>
    <xf numFmtId="0" fontId="6" fillId="0" borderId="1" xfId="2" applyFont="1" applyAlignment="1">
      <alignment vertical="center"/>
    </xf>
    <xf numFmtId="0" fontId="12" fillId="0" borderId="0" xfId="1" applyAlignment="1">
      <alignment horizontal="justify" vertical="center" wrapText="1"/>
    </xf>
    <xf numFmtId="0" fontId="7" fillId="0" borderId="0" xfId="0" applyFont="1" applyAlignment="1">
      <alignment horizontal="justify" vertical="center" wrapText="1"/>
    </xf>
    <xf numFmtId="0" fontId="20" fillId="0" borderId="0" xfId="1" applyFont="1" applyAlignment="1">
      <alignment vertical="center"/>
    </xf>
    <xf numFmtId="1" fontId="6" fillId="0" borderId="1" xfId="0" applyNumberFormat="1" applyFont="1" applyBorder="1" applyAlignment="1" applyProtection="1">
      <alignment horizontal="left" vertical="center"/>
      <protection locked="0"/>
    </xf>
    <xf numFmtId="0" fontId="6" fillId="2" borderId="14"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7" fillId="0" borderId="0" xfId="0" applyFont="1" applyAlignment="1">
      <alignment horizontal="left" vertical="top" wrapText="1"/>
    </xf>
    <xf numFmtId="0" fontId="0" fillId="0" borderId="0" xfId="0" applyAlignment="1">
      <alignment vertical="center"/>
    </xf>
    <xf numFmtId="0" fontId="23" fillId="0" borderId="0" xfId="0" applyFont="1" applyAlignment="1">
      <alignment horizontal="left" vertical="center"/>
    </xf>
    <xf numFmtId="164" fontId="10" fillId="0" borderId="1" xfId="0" applyNumberFormat="1" applyFont="1" applyBorder="1" applyAlignment="1" applyProtection="1">
      <alignment horizontal="center" vertical="center"/>
      <protection locked="0"/>
    </xf>
    <xf numFmtId="0" fontId="25" fillId="0" borderId="0" xfId="0" applyFont="1" applyAlignment="1">
      <alignment vertical="top"/>
    </xf>
    <xf numFmtId="164" fontId="10" fillId="0" borderId="1" xfId="0" applyNumberFormat="1" applyFont="1" applyBorder="1" applyAlignment="1" applyProtection="1">
      <alignment vertical="center"/>
      <protection locked="0"/>
    </xf>
    <xf numFmtId="0" fontId="10" fillId="3" borderId="14" xfId="0" applyFont="1" applyFill="1" applyBorder="1" applyAlignment="1" applyProtection="1">
      <alignment horizontal="center" vertical="center"/>
      <protection locked="0"/>
    </xf>
    <xf numFmtId="0" fontId="10" fillId="0" borderId="0" xfId="0" applyFont="1" applyAlignment="1">
      <alignment horizontal="center" vertical="center"/>
    </xf>
    <xf numFmtId="0" fontId="6" fillId="0" borderId="1" xfId="2" applyFont="1" applyAlignment="1">
      <alignment horizontal="left" vertical="center"/>
    </xf>
    <xf numFmtId="0" fontId="6" fillId="0" borderId="1" xfId="0" applyFont="1" applyBorder="1" applyAlignment="1" applyProtection="1">
      <alignment vertical="top" wrapText="1"/>
      <protection locked="0"/>
    </xf>
    <xf numFmtId="0" fontId="6" fillId="0" borderId="1" xfId="0" applyFont="1" applyBorder="1" applyAlignment="1" applyProtection="1">
      <alignment vertical="top"/>
      <protection locked="0"/>
    </xf>
    <xf numFmtId="0" fontId="7" fillId="0" borderId="0" xfId="0" applyFont="1" applyAlignment="1">
      <alignment horizontal="justify" vertical="top" wrapText="1"/>
    </xf>
    <xf numFmtId="0" fontId="6" fillId="0" borderId="0" xfId="0" applyFont="1" applyAlignment="1">
      <alignment horizontal="justify" vertical="top" wrapText="1"/>
    </xf>
    <xf numFmtId="0" fontId="20" fillId="0" borderId="0" xfId="1" applyFont="1" applyAlignment="1">
      <alignment horizontal="justify" vertical="top" wrapText="1"/>
    </xf>
    <xf numFmtId="0" fontId="27" fillId="0" borderId="0" xfId="0" applyFont="1"/>
    <xf numFmtId="0" fontId="28" fillId="0" borderId="0" xfId="0" applyFont="1"/>
    <xf numFmtId="0" fontId="28" fillId="0" borderId="0" xfId="0" applyFont="1" applyAlignment="1">
      <alignment horizontal="left"/>
    </xf>
    <xf numFmtId="0" fontId="27" fillId="0" borderId="0" xfId="0" applyFont="1" applyAlignment="1">
      <alignment vertical="center" wrapText="1"/>
    </xf>
    <xf numFmtId="0" fontId="27" fillId="0" borderId="0" xfId="0" applyFont="1" applyAlignment="1">
      <alignment horizontal="left" vertical="center" wrapText="1"/>
    </xf>
    <xf numFmtId="164" fontId="6" fillId="0" borderId="2" xfId="0" applyNumberFormat="1" applyFont="1" applyBorder="1" applyAlignment="1" applyProtection="1">
      <alignment vertical="center"/>
      <protection hidden="1"/>
    </xf>
    <xf numFmtId="164" fontId="6" fillId="0" borderId="3" xfId="0" applyNumberFormat="1" applyFont="1" applyBorder="1" applyAlignment="1" applyProtection="1">
      <alignment vertical="center"/>
      <protection hidden="1"/>
    </xf>
    <xf numFmtId="164" fontId="6" fillId="0" borderId="4" xfId="0" applyNumberFormat="1" applyFont="1" applyBorder="1" applyAlignment="1" applyProtection="1">
      <alignment vertical="center"/>
      <protection hidden="1"/>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4" borderId="0" xfId="0" applyFont="1" applyFill="1" applyAlignment="1">
      <alignment vertical="center"/>
    </xf>
    <xf numFmtId="0" fontId="9" fillId="0" borderId="0" xfId="0" applyFont="1" applyAlignment="1">
      <alignment vertical="center"/>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0" borderId="0" xfId="0" applyFont="1" applyAlignment="1">
      <alignment horizontal="right" vertical="center"/>
    </xf>
    <xf numFmtId="165" fontId="6" fillId="0" borderId="2" xfId="0" applyNumberFormat="1" applyFont="1" applyBorder="1" applyAlignment="1" applyProtection="1">
      <alignment vertical="center"/>
      <protection hidden="1"/>
    </xf>
    <xf numFmtId="165" fontId="6" fillId="0" borderId="3" xfId="0" applyNumberFormat="1" applyFont="1" applyBorder="1" applyAlignment="1" applyProtection="1">
      <alignment vertical="center"/>
      <protection hidden="1"/>
    </xf>
    <xf numFmtId="165" fontId="6" fillId="0" borderId="4" xfId="0" applyNumberFormat="1" applyFont="1" applyBorder="1" applyAlignment="1" applyProtection="1">
      <alignment vertical="center"/>
      <protection hidden="1"/>
    </xf>
    <xf numFmtId="165" fontId="6" fillId="2" borderId="2" xfId="0" applyNumberFormat="1" applyFont="1" applyFill="1" applyBorder="1" applyAlignment="1" applyProtection="1">
      <alignment vertical="center"/>
      <protection locked="0"/>
    </xf>
    <xf numFmtId="165" fontId="6" fillId="2" borderId="3" xfId="0" applyNumberFormat="1" applyFont="1" applyFill="1" applyBorder="1" applyAlignment="1" applyProtection="1">
      <alignment vertical="center"/>
      <protection locked="0"/>
    </xf>
    <xf numFmtId="165" fontId="6" fillId="2" borderId="4" xfId="0" applyNumberFormat="1" applyFont="1" applyFill="1" applyBorder="1" applyAlignment="1" applyProtection="1">
      <alignment vertical="center"/>
      <protection locked="0"/>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3" borderId="4" xfId="0" applyFont="1" applyFill="1" applyBorder="1" applyAlignment="1" applyProtection="1">
      <alignment horizontal="center" vertical="center" wrapText="1"/>
      <protection locked="0"/>
    </xf>
    <xf numFmtId="0" fontId="6" fillId="0" borderId="0" xfId="0" applyFont="1" applyAlignment="1">
      <alignment horizontal="left" vertical="center" wrapText="1"/>
    </xf>
    <xf numFmtId="0" fontId="6" fillId="2" borderId="2" xfId="0" applyFont="1" applyFill="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2" borderId="2" xfId="0" applyFont="1" applyFill="1" applyBorder="1" applyAlignment="1" applyProtection="1">
      <alignment horizontal="left" vertical="top" wrapText="1"/>
      <protection locked="0"/>
    </xf>
    <xf numFmtId="0" fontId="6" fillId="0" borderId="1" xfId="0" applyFont="1" applyBorder="1" applyAlignment="1">
      <alignment horizontal="right" vertical="center"/>
    </xf>
    <xf numFmtId="0" fontId="6" fillId="2" borderId="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19"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horizontal="justify" vertical="center" wrapText="1"/>
    </xf>
    <xf numFmtId="0" fontId="5" fillId="0" borderId="0" xfId="0" applyFont="1" applyAlignment="1">
      <alignment horizontal="justify" vertical="center" wrapText="1"/>
    </xf>
    <xf numFmtId="0" fontId="6" fillId="0" borderId="0" xfId="0" applyFont="1" applyAlignment="1">
      <alignment horizontal="left" vertical="center"/>
    </xf>
    <xf numFmtId="0" fontId="17" fillId="0" borderId="0" xfId="0" applyFont="1" applyAlignment="1">
      <alignment vertical="center"/>
    </xf>
    <xf numFmtId="0" fontId="13" fillId="0" borderId="1" xfId="0" applyFont="1" applyBorder="1" applyAlignment="1">
      <alignment vertical="center" wrapText="1"/>
    </xf>
    <xf numFmtId="0" fontId="7" fillId="0" borderId="0" xfId="0" applyFont="1" applyAlignment="1">
      <alignment horizontal="justify" vertical="center" wrapText="1"/>
    </xf>
    <xf numFmtId="0" fontId="6" fillId="0" borderId="0" xfId="0" applyFont="1" applyAlignment="1">
      <alignment horizontal="justify" vertical="center" wrapText="1"/>
    </xf>
    <xf numFmtId="0" fontId="18" fillId="0" borderId="1" xfId="1" applyFont="1" applyBorder="1" applyAlignment="1">
      <alignment horizontal="center" vertical="top"/>
    </xf>
    <xf numFmtId="0" fontId="18" fillId="0" borderId="1" xfId="1" applyFont="1" applyBorder="1" applyAlignment="1">
      <alignment vertical="center"/>
    </xf>
    <xf numFmtId="0" fontId="7" fillId="0" borderId="0" xfId="0" applyFont="1" applyAlignment="1">
      <alignment horizontal="justify" vertical="top" wrapText="1"/>
    </xf>
    <xf numFmtId="0" fontId="6" fillId="0" borderId="0" xfId="0" applyFont="1" applyAlignment="1">
      <alignment horizontal="justify" vertical="top" wrapText="1"/>
    </xf>
    <xf numFmtId="0" fontId="20" fillId="0" borderId="0" xfId="1" applyFont="1" applyAlignment="1">
      <alignment horizontal="justify" vertical="top" wrapText="1"/>
    </xf>
    <xf numFmtId="0" fontId="7" fillId="0" borderId="0" xfId="0" applyFont="1" applyAlignment="1">
      <alignment horizontal="right" vertical="center"/>
    </xf>
    <xf numFmtId="168" fontId="6" fillId="0" borderId="7" xfId="0" applyNumberFormat="1" applyFont="1" applyBorder="1" applyAlignment="1" applyProtection="1">
      <alignment vertical="center"/>
      <protection locked="0"/>
    </xf>
    <xf numFmtId="168" fontId="6" fillId="0" borderId="8" xfId="0" applyNumberFormat="1" applyFont="1" applyBorder="1" applyAlignment="1" applyProtection="1">
      <alignment vertical="center"/>
      <protection locked="0"/>
    </xf>
    <xf numFmtId="168" fontId="6" fillId="0" borderId="9" xfId="0" applyNumberFormat="1" applyFont="1" applyBorder="1" applyAlignment="1" applyProtection="1">
      <alignment vertical="center"/>
      <protection locked="0"/>
    </xf>
    <xf numFmtId="168" fontId="6" fillId="0" borderId="10" xfId="0" applyNumberFormat="1" applyFont="1" applyBorder="1" applyAlignment="1" applyProtection="1">
      <alignment vertical="center"/>
      <protection locked="0"/>
    </xf>
    <xf numFmtId="168" fontId="6" fillId="0" borderId="11" xfId="0" applyNumberFormat="1" applyFont="1" applyBorder="1" applyAlignment="1" applyProtection="1">
      <alignment vertical="center"/>
      <protection locked="0"/>
    </xf>
    <xf numFmtId="168" fontId="6" fillId="0" borderId="12" xfId="0" applyNumberFormat="1" applyFont="1" applyBorder="1" applyAlignment="1" applyProtection="1">
      <alignment vertical="center"/>
      <protection locked="0"/>
    </xf>
    <xf numFmtId="0" fontId="14" fillId="0" borderId="0" xfId="0" applyFont="1" applyAlignment="1">
      <alignment horizontal="right" vertical="center"/>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center" wrapText="1"/>
    </xf>
    <xf numFmtId="164" fontId="6" fillId="2" borderId="2" xfId="0" applyNumberFormat="1" applyFont="1" applyFill="1" applyBorder="1" applyAlignment="1" applyProtection="1">
      <alignment horizontal="right" vertical="center"/>
      <protection locked="0"/>
    </xf>
    <xf numFmtId="164" fontId="6" fillId="0" borderId="3" xfId="0" applyNumberFormat="1" applyFont="1" applyBorder="1" applyAlignment="1" applyProtection="1">
      <alignment horizontal="right" vertical="center"/>
      <protection locked="0"/>
    </xf>
    <xf numFmtId="164" fontId="6" fillId="0" borderId="4" xfId="0" applyNumberFormat="1" applyFont="1" applyBorder="1" applyAlignment="1" applyProtection="1">
      <alignment horizontal="right" vertical="center"/>
      <protection locked="0"/>
    </xf>
    <xf numFmtId="0" fontId="6" fillId="0" borderId="0" xfId="0" applyFont="1" applyAlignment="1">
      <alignment horizontal="right" vertical="center" wrapText="1"/>
    </xf>
    <xf numFmtId="164" fontId="6" fillId="2" borderId="2" xfId="0" applyNumberFormat="1" applyFont="1" applyFill="1" applyBorder="1" applyAlignment="1" applyProtection="1">
      <alignment vertical="center"/>
      <protection locked="0"/>
    </xf>
    <xf numFmtId="164" fontId="6" fillId="2" borderId="3" xfId="0" applyNumberFormat="1" applyFont="1" applyFill="1" applyBorder="1" applyAlignment="1" applyProtection="1">
      <alignment vertical="center"/>
      <protection locked="0"/>
    </xf>
    <xf numFmtId="164" fontId="6" fillId="2" borderId="4" xfId="0" applyNumberFormat="1" applyFont="1" applyFill="1" applyBorder="1" applyAlignment="1" applyProtection="1">
      <alignment vertical="center"/>
      <protection locked="0"/>
    </xf>
    <xf numFmtId="166" fontId="6" fillId="2" borderId="2" xfId="0" applyNumberFormat="1" applyFont="1" applyFill="1" applyBorder="1" applyAlignment="1" applyProtection="1">
      <alignment vertical="center"/>
      <protection locked="0"/>
    </xf>
    <xf numFmtId="166" fontId="6" fillId="0" borderId="3" xfId="0" applyNumberFormat="1" applyFont="1" applyBorder="1" applyAlignment="1" applyProtection="1">
      <alignment vertical="center"/>
      <protection locked="0"/>
    </xf>
    <xf numFmtId="166" fontId="6" fillId="0" borderId="4" xfId="0" applyNumberFormat="1" applyFont="1" applyBorder="1" applyAlignment="1" applyProtection="1">
      <alignment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7" fillId="0" borderId="0" xfId="0" applyFont="1" applyAlignment="1">
      <alignment horizontal="right" vertical="center" wrapText="1"/>
    </xf>
    <xf numFmtId="0" fontId="7" fillId="0" borderId="1" xfId="2" applyFont="1" applyAlignment="1">
      <alignment horizontal="left" vertical="top" wrapText="1"/>
    </xf>
    <xf numFmtId="166" fontId="6" fillId="2" borderId="2" xfId="0" applyNumberFormat="1" applyFont="1" applyFill="1" applyBorder="1" applyAlignment="1" applyProtection="1">
      <alignment horizontal="center" vertical="center"/>
      <protection locked="0"/>
    </xf>
    <xf numFmtId="166" fontId="6" fillId="2" borderId="3" xfId="0" applyNumberFormat="1" applyFont="1" applyFill="1" applyBorder="1" applyAlignment="1" applyProtection="1">
      <alignment horizontal="center" vertical="center"/>
      <protection locked="0"/>
    </xf>
    <xf numFmtId="166" fontId="6" fillId="2" borderId="4" xfId="0" applyNumberFormat="1" applyFont="1" applyFill="1" applyBorder="1" applyAlignment="1" applyProtection="1">
      <alignment horizontal="center" vertical="center"/>
      <protection locked="0"/>
    </xf>
    <xf numFmtId="166" fontId="6" fillId="0" borderId="2" xfId="0" applyNumberFormat="1" applyFont="1" applyBorder="1" applyAlignment="1" applyProtection="1">
      <alignment vertical="center"/>
      <protection hidden="1"/>
    </xf>
    <xf numFmtId="166" fontId="6" fillId="0" borderId="3" xfId="0" applyNumberFormat="1" applyFont="1" applyBorder="1" applyAlignment="1" applyProtection="1">
      <alignment vertical="center"/>
      <protection hidden="1"/>
    </xf>
    <xf numFmtId="166" fontId="6" fillId="0" borderId="4" xfId="0" applyNumberFormat="1" applyFont="1" applyBorder="1" applyAlignment="1" applyProtection="1">
      <alignment vertical="center"/>
      <protection hidden="1"/>
    </xf>
    <xf numFmtId="0" fontId="7" fillId="0" borderId="0" xfId="0" applyFont="1" applyAlignment="1">
      <alignment horizontal="left" vertical="center" wrapText="1"/>
    </xf>
    <xf numFmtId="166" fontId="6" fillId="2" borderId="3" xfId="0" applyNumberFormat="1" applyFont="1" applyFill="1" applyBorder="1" applyAlignment="1" applyProtection="1">
      <alignment vertical="center"/>
      <protection locked="0"/>
    </xf>
    <xf numFmtId="166" fontId="6" fillId="2" borderId="4" xfId="0" applyNumberFormat="1" applyFont="1" applyFill="1" applyBorder="1" applyAlignment="1" applyProtection="1">
      <alignment vertical="center"/>
      <protection locked="0"/>
    </xf>
    <xf numFmtId="0" fontId="5" fillId="2" borderId="0" xfId="0" applyFont="1" applyFill="1" applyAlignment="1">
      <alignment vertical="center"/>
    </xf>
    <xf numFmtId="0" fontId="6" fillId="0" borderId="5" xfId="0" applyFont="1" applyBorder="1" applyAlignment="1">
      <alignment vertical="center" wrapText="1"/>
    </xf>
    <xf numFmtId="0" fontId="6" fillId="0" borderId="1" xfId="2" applyFont="1" applyAlignment="1">
      <alignment vertical="center"/>
    </xf>
    <xf numFmtId="0" fontId="6" fillId="0" borderId="1" xfId="0" applyFont="1" applyBorder="1" applyAlignment="1">
      <alignment vertical="center"/>
    </xf>
    <xf numFmtId="0" fontId="5" fillId="0" borderId="0" xfId="0" applyFont="1" applyAlignment="1">
      <alignment vertical="top" wrapText="1"/>
    </xf>
    <xf numFmtId="0" fontId="7"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6" fillId="0" borderId="0" xfId="0" applyFont="1" applyAlignment="1">
      <alignment horizontal="center" vertical="center"/>
    </xf>
    <xf numFmtId="1" fontId="6" fillId="2" borderId="2" xfId="0" applyNumberFormat="1" applyFont="1" applyFill="1" applyBorder="1" applyAlignment="1" applyProtection="1">
      <alignment horizontal="center" vertical="center"/>
      <protection locked="0"/>
    </xf>
    <xf numFmtId="1" fontId="6" fillId="2" borderId="3" xfId="0" applyNumberFormat="1" applyFont="1" applyFill="1" applyBorder="1" applyAlignment="1" applyProtection="1">
      <alignment horizontal="center" vertical="center"/>
      <protection locked="0"/>
    </xf>
    <xf numFmtId="1" fontId="6" fillId="2" borderId="4" xfId="0" applyNumberFormat="1" applyFont="1" applyFill="1" applyBorder="1" applyAlignment="1" applyProtection="1">
      <alignment horizontal="center" vertical="center"/>
      <protection locked="0"/>
    </xf>
    <xf numFmtId="0" fontId="5" fillId="0" borderId="0" xfId="0" applyFont="1" applyAlignment="1">
      <alignment horizontal="left" vertical="center" wrapText="1"/>
    </xf>
    <xf numFmtId="0" fontId="6" fillId="0" borderId="1" xfId="0" applyFont="1" applyBorder="1" applyAlignment="1">
      <alignment horizontal="left" vertical="center" wrapText="1"/>
    </xf>
    <xf numFmtId="167" fontId="6" fillId="0" borderId="1" xfId="0" applyNumberFormat="1" applyFont="1" applyBorder="1" applyAlignment="1" applyProtection="1">
      <alignment vertical="center"/>
      <protection locked="0"/>
    </xf>
    <xf numFmtId="0" fontId="29" fillId="0" borderId="0" xfId="0" applyFont="1" applyAlignment="1">
      <alignment vertical="center"/>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0" fillId="0" borderId="0" xfId="0" applyFont="1" applyAlignment="1">
      <alignment horizontal="right" vertical="center"/>
    </xf>
    <xf numFmtId="0" fontId="10" fillId="0" borderId="0" xfId="0" applyFont="1" applyAlignment="1">
      <alignment vertical="center"/>
    </xf>
    <xf numFmtId="164" fontId="10" fillId="0" borderId="1" xfId="0" applyNumberFormat="1" applyFont="1" applyBorder="1" applyAlignment="1" applyProtection="1">
      <alignment horizontal="center" vertical="center"/>
      <protection locked="0"/>
    </xf>
    <xf numFmtId="0" fontId="25" fillId="0" borderId="0" xfId="0" applyFont="1" applyAlignment="1">
      <alignment vertical="center"/>
    </xf>
    <xf numFmtId="0" fontId="5" fillId="0" borderId="0" xfId="0" applyFont="1" applyAlignment="1">
      <alignment horizontal="left" vertical="top" wrapTex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0" fontId="6" fillId="3" borderId="2" xfId="0" applyFont="1" applyFill="1" applyBorder="1" applyAlignment="1" applyProtection="1">
      <alignment horizontal="left" vertical="top"/>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2" xfId="0" applyFont="1" applyFill="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7" fillId="0" borderId="0" xfId="0" applyFont="1" applyAlignment="1">
      <alignment horizontal="left" vertical="center"/>
    </xf>
    <xf numFmtId="0" fontId="5" fillId="0" borderId="1" xfId="2" applyFont="1" applyAlignment="1">
      <alignment vertical="center"/>
    </xf>
    <xf numFmtId="0" fontId="6" fillId="0" borderId="6" xfId="0" applyFont="1" applyBorder="1" applyAlignment="1">
      <alignment vertical="center"/>
    </xf>
    <xf numFmtId="0" fontId="6" fillId="0" borderId="0" xfId="0" applyFont="1" applyAlignment="1">
      <alignment horizontal="right" vertical="top" wrapText="1"/>
    </xf>
    <xf numFmtId="0" fontId="6" fillId="2" borderId="7" xfId="0" applyFont="1" applyFill="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0" borderId="0" xfId="0" applyFont="1" applyAlignment="1">
      <alignment horizontal="left" vertical="top" wrapText="1"/>
    </xf>
    <xf numFmtId="0" fontId="1" fillId="5" borderId="14" xfId="0" applyFont="1" applyFill="1" applyBorder="1" applyAlignment="1" applyProtection="1">
      <alignment horizontal="left" vertical="top" wrapText="1"/>
      <protection locked="0"/>
    </xf>
    <xf numFmtId="1" fontId="6" fillId="3" borderId="14" xfId="0" applyNumberFormat="1" applyFont="1" applyFill="1" applyBorder="1" applyAlignment="1" applyProtection="1">
      <alignment horizontal="center" vertical="center"/>
      <protection locked="0"/>
    </xf>
    <xf numFmtId="1" fontId="6" fillId="0" borderId="1" xfId="0" applyNumberFormat="1" applyFont="1" applyBorder="1" applyAlignment="1" applyProtection="1">
      <alignment horizontal="left" vertical="center"/>
      <protection locked="0"/>
    </xf>
    <xf numFmtId="0" fontId="5" fillId="0" borderId="0" xfId="0" applyFont="1" applyAlignment="1">
      <alignment vertical="top"/>
    </xf>
    <xf numFmtId="169" fontId="10" fillId="2" borderId="2" xfId="0" applyNumberFormat="1" applyFont="1" applyFill="1" applyBorder="1" applyAlignment="1" applyProtection="1">
      <alignment vertical="center"/>
      <protection locked="0"/>
    </xf>
    <xf numFmtId="169" fontId="10" fillId="2" borderId="3" xfId="0" applyNumberFormat="1" applyFont="1" applyFill="1" applyBorder="1" applyAlignment="1" applyProtection="1">
      <alignment vertical="center"/>
      <protection locked="0"/>
    </xf>
    <xf numFmtId="169" fontId="10" fillId="2" borderId="4" xfId="0" applyNumberFormat="1" applyFont="1" applyFill="1" applyBorder="1" applyAlignment="1" applyProtection="1">
      <alignment vertical="center"/>
      <protection locked="0"/>
    </xf>
    <xf numFmtId="1" fontId="6" fillId="2" borderId="2" xfId="0" applyNumberFormat="1" applyFont="1" applyFill="1" applyBorder="1" applyAlignment="1" applyProtection="1">
      <alignment horizontal="left" vertical="top"/>
      <protection locked="0"/>
    </xf>
    <xf numFmtId="1" fontId="6" fillId="2" borderId="3" xfId="0" applyNumberFormat="1" applyFont="1" applyFill="1" applyBorder="1" applyAlignment="1" applyProtection="1">
      <alignment horizontal="left" vertical="top"/>
      <protection locked="0"/>
    </xf>
    <xf numFmtId="1" fontId="6" fillId="2" borderId="4" xfId="0" applyNumberFormat="1" applyFont="1" applyFill="1" applyBorder="1" applyAlignment="1" applyProtection="1">
      <alignment horizontal="left" vertical="top"/>
      <protection locked="0"/>
    </xf>
    <xf numFmtId="1" fontId="5" fillId="0" borderId="1" xfId="0" applyNumberFormat="1" applyFont="1" applyBorder="1" applyAlignment="1" applyProtection="1">
      <alignment horizontal="left" vertical="center"/>
      <protection locked="0"/>
    </xf>
    <xf numFmtId="1" fontId="7" fillId="0" borderId="1" xfId="0" applyNumberFormat="1" applyFont="1" applyBorder="1" applyAlignment="1" applyProtection="1">
      <alignment horizontal="left" vertical="center" wrapText="1"/>
      <protection locked="0"/>
    </xf>
    <xf numFmtId="0" fontId="3" fillId="0" borderId="0" xfId="0" applyFont="1" applyAlignment="1">
      <alignment horizontal="left" vertical="center" wrapText="1"/>
    </xf>
    <xf numFmtId="0" fontId="22" fillId="0" borderId="0" xfId="0" applyFont="1" applyAlignment="1">
      <alignment horizontal="left" vertical="center"/>
    </xf>
    <xf numFmtId="0" fontId="2" fillId="0" borderId="0" xfId="0" applyFont="1" applyAlignment="1">
      <alignment horizontal="left" vertical="top" wrapText="1"/>
    </xf>
    <xf numFmtId="0" fontId="7" fillId="0" borderId="1" xfId="2" applyFont="1" applyAlignment="1">
      <alignment horizontal="left" vertical="top"/>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6" fontId="6" fillId="0" borderId="2" xfId="0" applyNumberFormat="1" applyFont="1" applyBorder="1" applyAlignment="1" applyProtection="1">
      <alignment horizontal="right" vertical="center"/>
      <protection hidden="1"/>
    </xf>
    <xf numFmtId="166" fontId="6" fillId="0" borderId="3" xfId="0" applyNumberFormat="1" applyFont="1" applyBorder="1" applyAlignment="1" applyProtection="1">
      <alignment horizontal="right" vertical="center"/>
      <protection hidden="1"/>
    </xf>
    <xf numFmtId="166" fontId="6" fillId="0" borderId="4" xfId="0" applyNumberFormat="1" applyFont="1" applyBorder="1" applyAlignment="1" applyProtection="1">
      <alignment horizontal="right" vertical="center"/>
      <protection hidden="1"/>
    </xf>
    <xf numFmtId="0" fontId="7" fillId="0" borderId="1" xfId="2" applyFont="1" applyAlignment="1">
      <alignment vertical="top" wrapText="1"/>
    </xf>
    <xf numFmtId="0" fontId="5" fillId="0" borderId="0" xfId="0" applyFont="1" applyAlignment="1">
      <alignment horizontal="left" vertical="top"/>
    </xf>
    <xf numFmtId="164" fontId="6" fillId="0" borderId="3" xfId="0" applyNumberFormat="1" applyFont="1" applyBorder="1" applyAlignment="1" applyProtection="1">
      <alignment vertical="center"/>
      <protection locked="0"/>
    </xf>
    <xf numFmtId="164" fontId="6" fillId="0" borderId="4" xfId="0" applyNumberFormat="1" applyFont="1" applyBorder="1" applyAlignment="1" applyProtection="1">
      <alignment vertical="center"/>
      <protection locked="0"/>
    </xf>
    <xf numFmtId="0" fontId="18" fillId="0" borderId="0" xfId="1" applyFont="1" applyAlignment="1">
      <alignment horizontal="left" vertical="top" wrapText="1"/>
    </xf>
    <xf numFmtId="0" fontId="25" fillId="0" borderId="0" xfId="0" applyFont="1" applyAlignment="1">
      <alignment horizontal="left" vertical="center" wrapText="1"/>
    </xf>
    <xf numFmtId="170" fontId="10" fillId="6" borderId="2" xfId="0" applyNumberFormat="1" applyFont="1" applyFill="1" applyBorder="1" applyAlignment="1" applyProtection="1">
      <alignment horizontal="center" vertical="center"/>
      <protection hidden="1"/>
    </xf>
    <xf numFmtId="170" fontId="10" fillId="6" borderId="3" xfId="0" applyNumberFormat="1" applyFont="1" applyFill="1" applyBorder="1" applyAlignment="1" applyProtection="1">
      <alignment horizontal="center" vertical="center"/>
      <protection hidden="1"/>
    </xf>
    <xf numFmtId="170" fontId="10" fillId="6" borderId="4" xfId="0" applyNumberFormat="1" applyFont="1" applyFill="1" applyBorder="1" applyAlignment="1" applyProtection="1">
      <alignment horizontal="center" vertical="center"/>
      <protection hidden="1"/>
    </xf>
    <xf numFmtId="170" fontId="10" fillId="0" borderId="2" xfId="0" applyNumberFormat="1" applyFont="1" applyBorder="1" applyAlignment="1" applyProtection="1">
      <alignment horizontal="center" vertical="center"/>
      <protection hidden="1"/>
    </xf>
    <xf numFmtId="170" fontId="10" fillId="0" borderId="3" xfId="0" applyNumberFormat="1" applyFont="1" applyBorder="1" applyAlignment="1" applyProtection="1">
      <alignment horizontal="center" vertical="center"/>
      <protection hidden="1"/>
    </xf>
    <xf numFmtId="170" fontId="10" fillId="0" borderId="4" xfId="0" applyNumberFormat="1" applyFont="1" applyBorder="1" applyAlignment="1" applyProtection="1">
      <alignment horizontal="center" vertical="center"/>
      <protection hidden="1"/>
    </xf>
    <xf numFmtId="0" fontId="6" fillId="2" borderId="2" xfId="0" applyFont="1" applyFill="1" applyBorder="1" applyAlignment="1" applyProtection="1">
      <alignment vertical="center" wrapText="1"/>
      <protection locked="0"/>
    </xf>
    <xf numFmtId="0" fontId="6" fillId="0" borderId="0" xfId="0" applyFont="1" applyAlignment="1">
      <alignment horizontal="justify" vertical="top"/>
    </xf>
    <xf numFmtId="0" fontId="8" fillId="4" borderId="0" xfId="0" applyFont="1" applyFill="1" applyAlignment="1">
      <alignment vertical="center" wrapText="1"/>
    </xf>
    <xf numFmtId="0" fontId="9" fillId="0" borderId="0" xfId="0" applyFont="1" applyAlignment="1">
      <alignment vertical="center" wrapText="1"/>
    </xf>
    <xf numFmtId="0" fontId="5" fillId="0" borderId="0" xfId="0" applyFont="1" applyAlignment="1">
      <alignment horizontal="center" vertical="top"/>
    </xf>
    <xf numFmtId="0" fontId="6" fillId="0" borderId="6" xfId="0" applyFont="1" applyBorder="1" applyAlignment="1">
      <alignment horizontal="right" vertical="center"/>
    </xf>
    <xf numFmtId="0" fontId="20" fillId="0" borderId="0" xfId="1" applyFont="1" applyAlignment="1">
      <alignment vertical="center"/>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6" fillId="2" borderId="10" xfId="0" applyFont="1" applyFill="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6" fillId="0" borderId="1" xfId="0" applyFont="1" applyBorder="1" applyAlignment="1">
      <alignment horizontal="right" vertical="top" wrapText="1"/>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3" borderId="2" xfId="0" applyFont="1" applyFill="1" applyBorder="1" applyAlignment="1" applyProtection="1">
      <alignment horizontal="right" vertical="center" wrapText="1"/>
      <protection locked="0"/>
    </xf>
    <xf numFmtId="0" fontId="6" fillId="3" borderId="3" xfId="0" applyFont="1" applyFill="1" applyBorder="1" applyAlignment="1" applyProtection="1">
      <alignment horizontal="right" vertical="center" wrapText="1"/>
      <protection locked="0"/>
    </xf>
    <xf numFmtId="0" fontId="6" fillId="3" borderId="4" xfId="0" applyFont="1" applyFill="1" applyBorder="1" applyAlignment="1" applyProtection="1">
      <alignment horizontal="right" vertical="center" wrapText="1"/>
      <protection locked="0"/>
    </xf>
    <xf numFmtId="0" fontId="7" fillId="0" borderId="0" xfId="1" applyFont="1" applyAlignment="1">
      <alignment vertical="center" wrapText="1"/>
    </xf>
    <xf numFmtId="0" fontId="7" fillId="0" borderId="0" xfId="1" applyFont="1" applyAlignment="1">
      <alignment vertical="center"/>
    </xf>
    <xf numFmtId="0" fontId="6" fillId="0" borderId="0" xfId="0" applyFont="1" applyAlignment="1">
      <alignment horizontal="left" vertical="top"/>
    </xf>
    <xf numFmtId="0" fontId="6" fillId="0" borderId="1" xfId="2"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center" vertical="center"/>
    </xf>
    <xf numFmtId="0" fontId="28" fillId="0" borderId="0" xfId="0" applyFont="1" applyAlignment="1">
      <alignment horizontal="left"/>
    </xf>
    <xf numFmtId="0" fontId="20" fillId="0" borderId="0" xfId="1" applyFont="1" applyAlignment="1">
      <alignment horizontal="left" vertical="top" wrapText="1"/>
    </xf>
    <xf numFmtId="0" fontId="29" fillId="0" borderId="0" xfId="0" applyFont="1" applyAlignment="1">
      <alignment horizontal="left" vertical="top" wrapText="1"/>
    </xf>
    <xf numFmtId="0" fontId="27" fillId="0" borderId="0" xfId="0" applyFont="1" applyAlignment="1">
      <alignment horizontal="left" vertical="center" wrapText="1"/>
    </xf>
  </cellXfs>
  <cellStyles count="3">
    <cellStyle name="Hyperlink" xfId="1" builtinId="8"/>
    <cellStyle name="Standaard" xfId="0" builtinId="0"/>
    <cellStyle name="Standaard 2" xfId="2" xr:uid="{7AAD5219-2D1A-4B51-B37E-2B695F38BE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720</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65</xdr:row>
          <xdr:rowOff>0</xdr:rowOff>
        </xdr:from>
        <xdr:to>
          <xdr:col>2</xdr:col>
          <xdr:colOff>121920</xdr:colOff>
          <xdr:row>67</xdr:row>
          <xdr:rowOff>0</xdr:rowOff>
        </xdr:to>
        <xdr:sp macro="" textlink="">
          <xdr:nvSpPr>
            <xdr:cNvPr id="1029" name="RB_Op_Wachtlijst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xdr:row>
          <xdr:rowOff>0</xdr:rowOff>
        </xdr:from>
        <xdr:to>
          <xdr:col>2</xdr:col>
          <xdr:colOff>121920</xdr:colOff>
          <xdr:row>69</xdr:row>
          <xdr:rowOff>38100</xdr:rowOff>
        </xdr:to>
        <xdr:sp macro="" textlink="">
          <xdr:nvSpPr>
            <xdr:cNvPr id="1030" name="RB_Op_Wachtlijst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171</xdr:row>
          <xdr:rowOff>0</xdr:rowOff>
        </xdr:from>
        <xdr:to>
          <xdr:col>2</xdr:col>
          <xdr:colOff>121920</xdr:colOff>
          <xdr:row>174</xdr:row>
          <xdr:rowOff>38100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172</xdr:row>
          <xdr:rowOff>152400</xdr:rowOff>
        </xdr:from>
        <xdr:to>
          <xdr:col>2</xdr:col>
          <xdr:colOff>121920</xdr:colOff>
          <xdr:row>175</xdr:row>
          <xdr:rowOff>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179</xdr:row>
          <xdr:rowOff>0</xdr:rowOff>
        </xdr:from>
        <xdr:to>
          <xdr:col>2</xdr:col>
          <xdr:colOff>121920</xdr:colOff>
          <xdr:row>182</xdr:row>
          <xdr:rowOff>38100</xdr:rowOff>
        </xdr:to>
        <xdr:sp macro="" textlink="">
          <xdr:nvSpPr>
            <xdr:cNvPr id="1033" name="CB_Eigenaa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180</xdr:row>
          <xdr:rowOff>152400</xdr:rowOff>
        </xdr:from>
        <xdr:to>
          <xdr:col>2</xdr:col>
          <xdr:colOff>121920</xdr:colOff>
          <xdr:row>183</xdr:row>
          <xdr:rowOff>0</xdr:rowOff>
        </xdr:to>
        <xdr:sp macro="" textlink="">
          <xdr:nvSpPr>
            <xdr:cNvPr id="1034" name="CB_HouderZakelijkRecht"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182</xdr:row>
          <xdr:rowOff>152400</xdr:rowOff>
        </xdr:from>
        <xdr:to>
          <xdr:col>2</xdr:col>
          <xdr:colOff>121920</xdr:colOff>
          <xdr:row>185</xdr:row>
          <xdr:rowOff>0</xdr:rowOff>
        </xdr:to>
        <xdr:sp macro="" textlink="">
          <xdr:nvSpPr>
            <xdr:cNvPr id="1035" name="CB_HouderOptieZakelijkRech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188</xdr:row>
          <xdr:rowOff>0</xdr:rowOff>
        </xdr:from>
        <xdr:to>
          <xdr:col>2</xdr:col>
          <xdr:colOff>121920</xdr:colOff>
          <xdr:row>191</xdr:row>
          <xdr:rowOff>38100</xdr:rowOff>
        </xdr:to>
        <xdr:sp macro="" textlink="">
          <xdr:nvSpPr>
            <xdr:cNvPr id="1036" name="RB_BeschikSchoolgebVrij_True"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189</xdr:row>
          <xdr:rowOff>152400</xdr:rowOff>
        </xdr:from>
        <xdr:to>
          <xdr:col>2</xdr:col>
          <xdr:colOff>121920</xdr:colOff>
          <xdr:row>192</xdr:row>
          <xdr:rowOff>0</xdr:rowOff>
        </xdr:to>
        <xdr:sp macro="" textlink="">
          <xdr:nvSpPr>
            <xdr:cNvPr id="1037" name="RB_BeschikSchoolgebVrij_Fals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235</xdr:row>
          <xdr:rowOff>0</xdr:rowOff>
        </xdr:from>
        <xdr:to>
          <xdr:col>2</xdr:col>
          <xdr:colOff>121920</xdr:colOff>
          <xdr:row>238</xdr:row>
          <xdr:rowOff>38100</xdr:rowOff>
        </xdr:to>
        <xdr:sp macro="" textlink="">
          <xdr:nvSpPr>
            <xdr:cNvPr id="1038" name="CB_Nieuwbouw"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237</xdr:row>
          <xdr:rowOff>0</xdr:rowOff>
        </xdr:from>
        <xdr:to>
          <xdr:col>2</xdr:col>
          <xdr:colOff>121920</xdr:colOff>
          <xdr:row>239</xdr:row>
          <xdr:rowOff>38100</xdr:rowOff>
        </xdr:to>
        <xdr:sp macro="" textlink="">
          <xdr:nvSpPr>
            <xdr:cNvPr id="1039" name="CB_Verbouwingswerken"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37</xdr:row>
          <xdr:rowOff>30480</xdr:rowOff>
        </xdr:to>
        <xdr:sp macro="" textlink="">
          <xdr:nvSpPr>
            <xdr:cNvPr id="1040" name="RB_Prov_An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0</xdr:rowOff>
        </xdr:to>
        <xdr:sp macro="" textlink="">
          <xdr:nvSpPr>
            <xdr:cNvPr id="1041" name="Check Box 32"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0</xdr:rowOff>
        </xdr:to>
        <xdr:sp macro="" textlink="">
          <xdr:nvSpPr>
            <xdr:cNvPr id="1042" name="RB_Prov_BHG"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30480</xdr:rowOff>
        </xdr:to>
        <xdr:sp macro="" textlink="">
          <xdr:nvSpPr>
            <xdr:cNvPr id="1043" name="RB_Prov_Lim"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0</xdr:rowOff>
        </xdr:to>
        <xdr:sp macro="" textlink="">
          <xdr:nvSpPr>
            <xdr:cNvPr id="1044" name="RB_Prov_OV"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30480</xdr:rowOff>
        </xdr:to>
        <xdr:sp macro="" textlink="">
          <xdr:nvSpPr>
            <xdr:cNvPr id="1045" name="RB_Prov_VB"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0</xdr:rowOff>
        </xdr:to>
        <xdr:sp macro="" textlink="">
          <xdr:nvSpPr>
            <xdr:cNvPr id="1046" name="RB_Prov_WV"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59</xdr:row>
          <xdr:rowOff>0</xdr:rowOff>
        </xdr:from>
        <xdr:to>
          <xdr:col>2</xdr:col>
          <xdr:colOff>121920</xdr:colOff>
          <xdr:row>62</xdr:row>
          <xdr:rowOff>38100</xdr:rowOff>
        </xdr:to>
        <xdr:sp macro="" textlink="">
          <xdr:nvSpPr>
            <xdr:cNvPr id="1047" name="RB_Diko_True"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xdr:row>
          <xdr:rowOff>0</xdr:rowOff>
        </xdr:from>
        <xdr:to>
          <xdr:col>2</xdr:col>
          <xdr:colOff>121920</xdr:colOff>
          <xdr:row>63</xdr:row>
          <xdr:rowOff>38100</xdr:rowOff>
        </xdr:to>
        <xdr:sp macro="" textlink="">
          <xdr:nvSpPr>
            <xdr:cNvPr id="1048" name="RB_Diko_False"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123</xdr:row>
          <xdr:rowOff>0</xdr:rowOff>
        </xdr:from>
        <xdr:to>
          <xdr:col>2</xdr:col>
          <xdr:colOff>121920</xdr:colOff>
          <xdr:row>126</xdr:row>
          <xdr:rowOff>38100</xdr:rowOff>
        </xdr:to>
        <xdr:sp macro="" textlink="">
          <xdr:nvSpPr>
            <xdr:cNvPr id="1049" name="CB_Samen_Met_Andere_IM_Tru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125</xdr:row>
          <xdr:rowOff>0</xdr:rowOff>
        </xdr:from>
        <xdr:to>
          <xdr:col>2</xdr:col>
          <xdr:colOff>121920</xdr:colOff>
          <xdr:row>127</xdr:row>
          <xdr:rowOff>38100</xdr:rowOff>
        </xdr:to>
        <xdr:sp macro="" textlink="">
          <xdr:nvSpPr>
            <xdr:cNvPr id="1050" name="CB_Samen_Met_Andere_IM_Fals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131</xdr:row>
          <xdr:rowOff>0</xdr:rowOff>
        </xdr:from>
        <xdr:to>
          <xdr:col>2</xdr:col>
          <xdr:colOff>121920</xdr:colOff>
          <xdr:row>133</xdr:row>
          <xdr:rowOff>7620</xdr:rowOff>
        </xdr:to>
        <xdr:sp macro="" textlink="">
          <xdr:nvSpPr>
            <xdr:cNvPr id="1051" name="RB_CoordinerendeMacht_Tru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132</xdr:row>
          <xdr:rowOff>160020</xdr:rowOff>
        </xdr:from>
        <xdr:to>
          <xdr:col>2</xdr:col>
          <xdr:colOff>121920</xdr:colOff>
          <xdr:row>134</xdr:row>
          <xdr:rowOff>175260</xdr:rowOff>
        </xdr:to>
        <xdr:sp macro="" textlink="">
          <xdr:nvSpPr>
            <xdr:cNvPr id="1052" name="RB_CoordinerendeMacht_Fals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163</xdr:row>
          <xdr:rowOff>0</xdr:rowOff>
        </xdr:from>
        <xdr:to>
          <xdr:col>2</xdr:col>
          <xdr:colOff>121920</xdr:colOff>
          <xdr:row>165</xdr:row>
          <xdr:rowOff>7620</xdr:rowOff>
        </xdr:to>
        <xdr:sp macro="" textlink="">
          <xdr:nvSpPr>
            <xdr:cNvPr id="1053" name="CB_Samen_Met_Andere_OI_Tru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165</xdr:row>
          <xdr:rowOff>0</xdr:rowOff>
        </xdr:from>
        <xdr:to>
          <xdr:col>2</xdr:col>
          <xdr:colOff>121920</xdr:colOff>
          <xdr:row>167</xdr:row>
          <xdr:rowOff>7620</xdr:rowOff>
        </xdr:to>
        <xdr:sp macro="" textlink="">
          <xdr:nvSpPr>
            <xdr:cNvPr id="1054" name="CB_Samen_Met_Andere_OI_False"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313</xdr:row>
          <xdr:rowOff>0</xdr:rowOff>
        </xdr:from>
        <xdr:to>
          <xdr:col>2</xdr:col>
          <xdr:colOff>121920</xdr:colOff>
          <xdr:row>314</xdr:row>
          <xdr:rowOff>0</xdr:rowOff>
        </xdr:to>
        <xdr:sp macro="" textlink="">
          <xdr:nvSpPr>
            <xdr:cNvPr id="1055" name="RB_SamenWerking_OV_PS_True"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314</xdr:row>
          <xdr:rowOff>0</xdr:rowOff>
        </xdr:from>
        <xdr:to>
          <xdr:col>2</xdr:col>
          <xdr:colOff>121920</xdr:colOff>
          <xdr:row>316</xdr:row>
          <xdr:rowOff>38100</xdr:rowOff>
        </xdr:to>
        <xdr:sp macro="" textlink="">
          <xdr:nvSpPr>
            <xdr:cNvPr id="1056" name="RB_SamenWerking_OV_PS_Fals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318</xdr:row>
          <xdr:rowOff>0</xdr:rowOff>
        </xdr:from>
        <xdr:to>
          <xdr:col>2</xdr:col>
          <xdr:colOff>121920</xdr:colOff>
          <xdr:row>320</xdr:row>
          <xdr:rowOff>7620</xdr:rowOff>
        </xdr:to>
        <xdr:sp macro="" textlink="">
          <xdr:nvSpPr>
            <xdr:cNvPr id="1057" name="CB_Dienst_Onr_Erfgoed"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320</xdr:row>
          <xdr:rowOff>0</xdr:rowOff>
        </xdr:from>
        <xdr:to>
          <xdr:col>2</xdr:col>
          <xdr:colOff>121920</xdr:colOff>
          <xdr:row>322</xdr:row>
          <xdr:rowOff>7620</xdr:rowOff>
        </xdr:to>
        <xdr:sp macro="" textlink="">
          <xdr:nvSpPr>
            <xdr:cNvPr id="1058" name="CB_VIPA"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322</xdr:row>
          <xdr:rowOff>0</xdr:rowOff>
        </xdr:from>
        <xdr:to>
          <xdr:col>2</xdr:col>
          <xdr:colOff>121920</xdr:colOff>
          <xdr:row>324</xdr:row>
          <xdr:rowOff>7620</xdr:rowOff>
        </xdr:to>
        <xdr:sp macro="" textlink="">
          <xdr:nvSpPr>
            <xdr:cNvPr id="1059" name="CB_VGC"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326</xdr:row>
          <xdr:rowOff>0</xdr:rowOff>
        </xdr:from>
        <xdr:to>
          <xdr:col>2</xdr:col>
          <xdr:colOff>121920</xdr:colOff>
          <xdr:row>328</xdr:row>
          <xdr:rowOff>7620</xdr:rowOff>
        </xdr:to>
        <xdr:sp macro="" textlink="">
          <xdr:nvSpPr>
            <xdr:cNvPr id="1060" name="CB_Andere_Overheden"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304</xdr:row>
          <xdr:rowOff>0</xdr:rowOff>
        </xdr:from>
        <xdr:to>
          <xdr:col>2</xdr:col>
          <xdr:colOff>60960</xdr:colOff>
          <xdr:row>307</xdr:row>
          <xdr:rowOff>0</xdr:rowOff>
        </xdr:to>
        <xdr:sp macro="" textlink="">
          <xdr:nvSpPr>
            <xdr:cNvPr id="1061" name="RB_Schadeloosstelling_Tru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308</xdr:row>
          <xdr:rowOff>0</xdr:rowOff>
        </xdr:from>
        <xdr:to>
          <xdr:col>2</xdr:col>
          <xdr:colOff>121920</xdr:colOff>
          <xdr:row>310</xdr:row>
          <xdr:rowOff>38100</xdr:rowOff>
        </xdr:to>
        <xdr:sp macro="" textlink="">
          <xdr:nvSpPr>
            <xdr:cNvPr id="1062" name="RB_Schadeloosstelling_False"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490</xdr:row>
          <xdr:rowOff>0</xdr:rowOff>
        </xdr:from>
        <xdr:to>
          <xdr:col>35</xdr:col>
          <xdr:colOff>38100</xdr:colOff>
          <xdr:row>492</xdr:row>
          <xdr:rowOff>7620</xdr:rowOff>
        </xdr:to>
        <xdr:sp macro="" textlink="">
          <xdr:nvSpPr>
            <xdr:cNvPr id="1063" name="CB_GebAfgebrOntrGesubAGIOnGeb1"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492</xdr:row>
          <xdr:rowOff>0</xdr:rowOff>
        </xdr:from>
        <xdr:to>
          <xdr:col>35</xdr:col>
          <xdr:colOff>38100</xdr:colOff>
          <xdr:row>493</xdr:row>
          <xdr:rowOff>38100</xdr:rowOff>
        </xdr:to>
        <xdr:sp macro="" textlink="">
          <xdr:nvSpPr>
            <xdr:cNvPr id="1064" name="CB_GebAfgebrOntrGesubAGIOnGeb2"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516</xdr:row>
          <xdr:rowOff>0</xdr:rowOff>
        </xdr:from>
        <xdr:to>
          <xdr:col>35</xdr:col>
          <xdr:colOff>38100</xdr:colOff>
          <xdr:row>517</xdr:row>
          <xdr:rowOff>38100</xdr:rowOff>
        </xdr:to>
        <xdr:sp macro="" textlink="">
          <xdr:nvSpPr>
            <xdr:cNvPr id="1066" name="CB_LokLOAfgebrOntrGesubAGIOnG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xdr:row>
          <xdr:rowOff>0</xdr:rowOff>
        </xdr:from>
        <xdr:to>
          <xdr:col>2</xdr:col>
          <xdr:colOff>121920</xdr:colOff>
          <xdr:row>56</xdr:row>
          <xdr:rowOff>38100</xdr:rowOff>
        </xdr:to>
        <xdr:sp macro="" textlink="">
          <xdr:nvSpPr>
            <xdr:cNvPr id="1067" name="RB_Minder_Dan_125D_True"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xdr:row>
          <xdr:rowOff>0</xdr:rowOff>
        </xdr:from>
        <xdr:to>
          <xdr:col>2</xdr:col>
          <xdr:colOff>121920</xdr:colOff>
          <xdr:row>57</xdr:row>
          <xdr:rowOff>38100</xdr:rowOff>
        </xdr:to>
        <xdr:sp macro="" textlink="">
          <xdr:nvSpPr>
            <xdr:cNvPr id="1068" name="RB_Minder_Dan_125D_False"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331</xdr:row>
          <xdr:rowOff>0</xdr:rowOff>
        </xdr:from>
        <xdr:to>
          <xdr:col>2</xdr:col>
          <xdr:colOff>121920</xdr:colOff>
          <xdr:row>332</xdr:row>
          <xdr:rowOff>30480</xdr:rowOff>
        </xdr:to>
        <xdr:sp macro="" textlink="">
          <xdr:nvSpPr>
            <xdr:cNvPr id="1070" name="CB_BijkomendePlaatsen_True"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331</xdr:row>
          <xdr:rowOff>182880</xdr:rowOff>
        </xdr:from>
        <xdr:to>
          <xdr:col>2</xdr:col>
          <xdr:colOff>121920</xdr:colOff>
          <xdr:row>333</xdr:row>
          <xdr:rowOff>22860</xdr:rowOff>
        </xdr:to>
        <xdr:sp macro="" textlink="">
          <xdr:nvSpPr>
            <xdr:cNvPr id="1071" name="CB_BijkomendePlaatsen_False"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693</xdr:row>
          <xdr:rowOff>22860</xdr:rowOff>
        </xdr:from>
        <xdr:to>
          <xdr:col>1</xdr:col>
          <xdr:colOff>137160</xdr:colOff>
          <xdr:row>695</xdr:row>
          <xdr:rowOff>7620</xdr:rowOff>
        </xdr:to>
        <xdr:sp macro="" textlink="">
          <xdr:nvSpPr>
            <xdr:cNvPr id="1072" name="CB_BewijsstukZakelijkRechtJN"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701</xdr:row>
          <xdr:rowOff>7620</xdr:rowOff>
        </xdr:from>
        <xdr:to>
          <xdr:col>2</xdr:col>
          <xdr:colOff>0</xdr:colOff>
          <xdr:row>703</xdr:row>
          <xdr:rowOff>0</xdr:rowOff>
        </xdr:to>
        <xdr:sp macro="" textlink="">
          <xdr:nvSpPr>
            <xdr:cNvPr id="1073" name="CB_Inplantingsplan"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45</xdr:row>
          <xdr:rowOff>60960</xdr:rowOff>
        </xdr:to>
        <xdr:sp macro="" textlink="">
          <xdr:nvSpPr>
            <xdr:cNvPr id="1074" name="RB_Standaardprocedure"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114300</xdr:colOff>
          <xdr:row>47</xdr:row>
          <xdr:rowOff>60960</xdr:rowOff>
        </xdr:to>
        <xdr:sp macro="" textlink="">
          <xdr:nvSpPr>
            <xdr:cNvPr id="1077" name="RB_Verkorteprocedur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3</xdr:col>
          <xdr:colOff>0</xdr:colOff>
          <xdr:row>49</xdr:row>
          <xdr:rowOff>30480</xdr:rowOff>
        </xdr:to>
        <xdr:sp macro="" textlink="">
          <xdr:nvSpPr>
            <xdr:cNvPr id="1078" name="RB_ VerkorteprocedureSanitair"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48</xdr:row>
          <xdr:rowOff>0</xdr:rowOff>
        </xdr:from>
        <xdr:to>
          <xdr:col>2</xdr:col>
          <xdr:colOff>121920</xdr:colOff>
          <xdr:row>50</xdr:row>
          <xdr:rowOff>30480</xdr:rowOff>
        </xdr:to>
        <xdr:sp macro="" textlink="">
          <xdr:nvSpPr>
            <xdr:cNvPr id="1079" name="RB_Spoedprocedur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242</xdr:row>
          <xdr:rowOff>342900</xdr:rowOff>
        </xdr:from>
        <xdr:to>
          <xdr:col>2</xdr:col>
          <xdr:colOff>114300</xdr:colOff>
          <xdr:row>244</xdr:row>
          <xdr:rowOff>160020</xdr:rowOff>
        </xdr:to>
        <xdr:sp macro="" textlink="">
          <xdr:nvSpPr>
            <xdr:cNvPr id="1081" name="CB_Leslokalen"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244</xdr:row>
          <xdr:rowOff>160020</xdr:rowOff>
        </xdr:from>
        <xdr:to>
          <xdr:col>2</xdr:col>
          <xdr:colOff>114300</xdr:colOff>
          <xdr:row>246</xdr:row>
          <xdr:rowOff>175260</xdr:rowOff>
        </xdr:to>
        <xdr:sp macro="" textlink="">
          <xdr:nvSpPr>
            <xdr:cNvPr id="1082" name="CB_PolyvalenteZaalEnOfRefter"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247</xdr:row>
          <xdr:rowOff>0</xdr:rowOff>
        </xdr:from>
        <xdr:to>
          <xdr:col>2</xdr:col>
          <xdr:colOff>121920</xdr:colOff>
          <xdr:row>249</xdr:row>
          <xdr:rowOff>22860</xdr:rowOff>
        </xdr:to>
        <xdr:sp macro="" textlink="">
          <xdr:nvSpPr>
            <xdr:cNvPr id="1083" name="CB_AdministratieEnOfOnderst"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249</xdr:row>
          <xdr:rowOff>0</xdr:rowOff>
        </xdr:from>
        <xdr:to>
          <xdr:col>2</xdr:col>
          <xdr:colOff>121920</xdr:colOff>
          <xdr:row>251</xdr:row>
          <xdr:rowOff>22860</xdr:rowOff>
        </xdr:to>
        <xdr:sp macro="" textlink="">
          <xdr:nvSpPr>
            <xdr:cNvPr id="1084" name="CB_Sanitair"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251</xdr:row>
          <xdr:rowOff>7620</xdr:rowOff>
        </xdr:from>
        <xdr:to>
          <xdr:col>2</xdr:col>
          <xdr:colOff>114300</xdr:colOff>
          <xdr:row>253</xdr:row>
          <xdr:rowOff>22860</xdr:rowOff>
        </xdr:to>
        <xdr:sp macro="" textlink="">
          <xdr:nvSpPr>
            <xdr:cNvPr id="1085" name="CB_TurnzaalEnOfSporthal"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253</xdr:row>
          <xdr:rowOff>7620</xdr:rowOff>
        </xdr:from>
        <xdr:to>
          <xdr:col>2</xdr:col>
          <xdr:colOff>121920</xdr:colOff>
          <xdr:row>255</xdr:row>
          <xdr:rowOff>22860</xdr:rowOff>
        </xdr:to>
        <xdr:sp macro="" textlink="">
          <xdr:nvSpPr>
            <xdr:cNvPr id="1086" name="CB_AndereRuimt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324</xdr:row>
          <xdr:rowOff>0</xdr:rowOff>
        </xdr:from>
        <xdr:to>
          <xdr:col>2</xdr:col>
          <xdr:colOff>114300</xdr:colOff>
          <xdr:row>326</xdr:row>
          <xdr:rowOff>7620</xdr:rowOff>
        </xdr:to>
        <xdr:sp macro="" textlink="">
          <xdr:nvSpPr>
            <xdr:cNvPr id="1087" name="CB_OVAM"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514</xdr:row>
          <xdr:rowOff>0</xdr:rowOff>
        </xdr:from>
        <xdr:to>
          <xdr:col>35</xdr:col>
          <xdr:colOff>60960</xdr:colOff>
          <xdr:row>516</xdr:row>
          <xdr:rowOff>22860</xdr:rowOff>
        </xdr:to>
        <xdr:sp macro="" textlink="">
          <xdr:nvSpPr>
            <xdr:cNvPr id="1089" name="CB_LokLOAfgebrOntrGesubAGIOnG1"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697</xdr:row>
          <xdr:rowOff>7620</xdr:rowOff>
        </xdr:from>
        <xdr:to>
          <xdr:col>2</xdr:col>
          <xdr:colOff>114300</xdr:colOff>
          <xdr:row>698</xdr:row>
          <xdr:rowOff>152400</xdr:rowOff>
        </xdr:to>
        <xdr:sp macro="" textlink="">
          <xdr:nvSpPr>
            <xdr:cNvPr id="1090" name="CB_BewijsstukSamenwmod"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698</xdr:row>
          <xdr:rowOff>160020</xdr:rowOff>
        </xdr:from>
        <xdr:to>
          <xdr:col>2</xdr:col>
          <xdr:colOff>38100</xdr:colOff>
          <xdr:row>700</xdr:row>
          <xdr:rowOff>160020</xdr:rowOff>
        </xdr:to>
        <xdr:sp macro="" textlink="">
          <xdr:nvSpPr>
            <xdr:cNvPr id="1091" name="CB_BewijsstukBerekBrutoOpp"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694</xdr:row>
          <xdr:rowOff>144780</xdr:rowOff>
        </xdr:from>
        <xdr:to>
          <xdr:col>2</xdr:col>
          <xdr:colOff>106680</xdr:colOff>
          <xdr:row>697</xdr:row>
          <xdr:rowOff>7620</xdr:rowOff>
        </xdr:to>
        <xdr:sp macro="" textlink="">
          <xdr:nvSpPr>
            <xdr:cNvPr id="1092" name="CB_BewijsstukAttestVerzekering"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702</xdr:row>
          <xdr:rowOff>182880</xdr:rowOff>
        </xdr:from>
        <xdr:to>
          <xdr:col>2</xdr:col>
          <xdr:colOff>121920</xdr:colOff>
          <xdr:row>705</xdr:row>
          <xdr:rowOff>0</xdr:rowOff>
        </xdr:to>
        <xdr:sp macro="" textlink="">
          <xdr:nvSpPr>
            <xdr:cNvPr id="1093" name="CB_OverzichtsplanBestaandeInfra"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49</xdr:row>
          <xdr:rowOff>182880</xdr:rowOff>
        </xdr:from>
        <xdr:to>
          <xdr:col>2</xdr:col>
          <xdr:colOff>137160</xdr:colOff>
          <xdr:row>51</xdr:row>
          <xdr:rowOff>22860</xdr:rowOff>
        </xdr:to>
        <xdr:sp macro="" textlink="">
          <xdr:nvSpPr>
            <xdr:cNvPr id="1095" name="RB_WerkenNaAankoop"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50</xdr:row>
          <xdr:rowOff>0</xdr:rowOff>
        </xdr:from>
        <xdr:to>
          <xdr:col>2</xdr:col>
          <xdr:colOff>137160</xdr:colOff>
          <xdr:row>51</xdr:row>
          <xdr:rowOff>22860</xdr:rowOff>
        </xdr:to>
        <xdr:sp macro="" textlink="">
          <xdr:nvSpPr>
            <xdr:cNvPr id="1098" name="RB_WerkenNaAankoop"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215</xdr:row>
          <xdr:rowOff>0</xdr:rowOff>
        </xdr:from>
        <xdr:to>
          <xdr:col>2</xdr:col>
          <xdr:colOff>7620</xdr:colOff>
          <xdr:row>216</xdr:row>
          <xdr:rowOff>7620</xdr:rowOff>
        </xdr:to>
        <xdr:sp macro="" textlink="">
          <xdr:nvSpPr>
            <xdr:cNvPr id="1099" name="RB_ToepassingsgOS_True"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217</xdr:row>
          <xdr:rowOff>0</xdr:rowOff>
        </xdr:from>
        <xdr:to>
          <xdr:col>3</xdr:col>
          <xdr:colOff>22860</xdr:colOff>
          <xdr:row>218</xdr:row>
          <xdr:rowOff>7620</xdr:rowOff>
        </xdr:to>
        <xdr:sp macro="" textlink="">
          <xdr:nvSpPr>
            <xdr:cNvPr id="1100" name="RB_EngagementOS"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223</xdr:row>
          <xdr:rowOff>7620</xdr:rowOff>
        </xdr:from>
        <xdr:to>
          <xdr:col>3</xdr:col>
          <xdr:colOff>45720</xdr:colOff>
          <xdr:row>225</xdr:row>
          <xdr:rowOff>7620</xdr:rowOff>
        </xdr:to>
        <xdr:sp macro="" textlink="">
          <xdr:nvSpPr>
            <xdr:cNvPr id="1101" name="RB_KennisnameOS"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227</xdr:row>
          <xdr:rowOff>7620</xdr:rowOff>
        </xdr:from>
        <xdr:to>
          <xdr:col>2</xdr:col>
          <xdr:colOff>30480</xdr:colOff>
          <xdr:row>228</xdr:row>
          <xdr:rowOff>175260</xdr:rowOff>
        </xdr:to>
        <xdr:sp macro="" textlink="">
          <xdr:nvSpPr>
            <xdr:cNvPr id="1102" name="RB_ToepassingsgOS_False"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705</xdr:row>
          <xdr:rowOff>0</xdr:rowOff>
        </xdr:from>
        <xdr:to>
          <xdr:col>2</xdr:col>
          <xdr:colOff>83820</xdr:colOff>
          <xdr:row>706</xdr:row>
          <xdr:rowOff>220980</xdr:rowOff>
        </xdr:to>
        <xdr:sp macro="" textlink="">
          <xdr:nvSpPr>
            <xdr:cNvPr id="1104" name="CB_EngOpenstellingSchoolinfra"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708</xdr:row>
          <xdr:rowOff>22860</xdr:rowOff>
        </xdr:from>
        <xdr:to>
          <xdr:col>2</xdr:col>
          <xdr:colOff>60960</xdr:colOff>
          <xdr:row>709</xdr:row>
          <xdr:rowOff>30480</xdr:rowOff>
        </xdr:to>
        <xdr:sp macro="" textlink="">
          <xdr:nvSpPr>
            <xdr:cNvPr id="1105" name="CB_VTAOpenstellingSchoolinfra"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7" Type="http://schemas.openxmlformats.org/officeDocument/2006/relationships/hyperlink" Target="https://www.agion.be/decreet-over-open-scholen"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5" Type="http://schemas.openxmlformats.org/officeDocument/2006/relationships/hyperlink" Target="mailto:rf@agion.be" TargetMode="Externa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4" Type="http://schemas.openxmlformats.org/officeDocument/2006/relationships/hyperlink" Target="http://www.agion.be/tabel-financi%C3%ABle-norm"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3" Type="http://schemas.openxmlformats.org/officeDocument/2006/relationships/hyperlink" Target="http://www.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756"/>
  <sheetViews>
    <sheetView tabSelected="1" topLeftCell="A671" zoomScaleNormal="100" workbookViewId="0">
      <selection activeCell="AG3" sqref="AG3"/>
    </sheetView>
  </sheetViews>
  <sheetFormatPr defaultColWidth="0" defaultRowHeight="15" customHeight="1" zeroHeight="1" x14ac:dyDescent="0.25"/>
  <cols>
    <col min="1" max="1" width="3" customWidth="1"/>
    <col min="2" max="3" width="2.109375" customWidth="1"/>
    <col min="4" max="4" width="2.8867187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8"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row>
    <row r="2" spans="1:56" ht="15" customHeight="1" x14ac:dyDescent="0.25">
      <c r="A2" s="23"/>
      <c r="B2" s="123" t="s">
        <v>1</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38" t="s">
        <v>278</v>
      </c>
      <c r="AH2" s="138"/>
      <c r="AI2" s="138"/>
      <c r="AJ2" s="138"/>
      <c r="AK2" s="138"/>
      <c r="AL2" s="138"/>
      <c r="AM2" s="138"/>
      <c r="AN2" s="138"/>
      <c r="AO2" s="138"/>
      <c r="AP2" s="138"/>
      <c r="AQ2" s="10"/>
      <c r="AR2" s="10"/>
      <c r="AS2" s="10"/>
      <c r="AT2" s="10"/>
      <c r="AU2" s="10"/>
      <c r="AV2" s="10"/>
      <c r="AW2" s="10"/>
      <c r="AX2" s="10"/>
      <c r="AY2" s="10"/>
      <c r="AZ2" s="10"/>
      <c r="BA2" s="10"/>
      <c r="BB2" s="10"/>
      <c r="BC2" s="10"/>
      <c r="BD2" s="10"/>
    </row>
    <row r="3" spans="1:56" ht="15" customHeight="1" x14ac:dyDescent="0.3">
      <c r="A3" s="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24"/>
      <c r="AH3" s="24"/>
      <c r="AI3" s="25"/>
      <c r="AJ3" s="25"/>
      <c r="AK3" s="25"/>
      <c r="AL3" s="25"/>
      <c r="AM3" s="25"/>
      <c r="AN3" s="25"/>
      <c r="AO3" s="25"/>
      <c r="AP3" s="25"/>
      <c r="AQ3" s="10"/>
      <c r="AR3" s="10"/>
      <c r="AS3" s="10"/>
      <c r="AT3" s="10"/>
      <c r="AU3" s="10"/>
      <c r="AV3" s="10"/>
      <c r="AW3" s="10"/>
      <c r="AX3" s="10"/>
      <c r="AY3" s="10"/>
      <c r="AZ3" s="10"/>
      <c r="BA3" s="10"/>
      <c r="BB3" s="10"/>
      <c r="BC3" s="10"/>
      <c r="BD3" s="10"/>
    </row>
    <row r="4" spans="1:56" ht="39.9" customHeight="1" x14ac:dyDescent="0.3">
      <c r="A4" s="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24"/>
      <c r="AH4" s="24"/>
      <c r="AI4" s="25"/>
      <c r="AJ4" s="25"/>
      <c r="AK4" s="25"/>
      <c r="AL4" s="25"/>
      <c r="AM4" s="25"/>
      <c r="AN4" s="25"/>
      <c r="AO4" s="25"/>
      <c r="AP4" s="25"/>
      <c r="AQ4" s="10"/>
      <c r="AR4" s="10"/>
      <c r="AS4" s="10"/>
      <c r="AT4" s="10"/>
      <c r="AU4" s="10"/>
      <c r="AV4" s="10"/>
      <c r="AW4" s="10"/>
      <c r="AX4" s="10"/>
      <c r="AY4" s="10"/>
      <c r="AZ4" s="10"/>
      <c r="BA4" s="10"/>
      <c r="BB4" s="10"/>
      <c r="BC4" s="10"/>
      <c r="BD4" s="10"/>
    </row>
    <row r="5" spans="1:56" ht="2.25" customHeight="1" x14ac:dyDescent="0.25">
      <c r="A5" s="2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0"/>
      <c r="AE5" s="26"/>
      <c r="AF5" s="26"/>
      <c r="AG5" s="26"/>
      <c r="AH5" s="26"/>
      <c r="AI5" s="26"/>
      <c r="AJ5" s="26"/>
      <c r="AK5" s="26"/>
      <c r="AL5" s="10"/>
      <c r="AM5" s="10"/>
      <c r="AN5" s="10"/>
      <c r="AO5" s="10"/>
      <c r="AP5" s="10"/>
      <c r="AQ5" s="10"/>
      <c r="AR5" s="10"/>
      <c r="AS5" s="10"/>
      <c r="AT5" s="10"/>
      <c r="AU5" s="10"/>
      <c r="AV5" s="10"/>
      <c r="AW5" s="10"/>
      <c r="AX5" s="10"/>
      <c r="AY5" s="10"/>
      <c r="AZ5" s="10"/>
      <c r="BA5" s="10"/>
      <c r="BB5" s="10"/>
      <c r="BC5" s="10"/>
      <c r="BD5" s="10"/>
    </row>
    <row r="6" spans="1:56" ht="15" customHeight="1" x14ac:dyDescent="0.25">
      <c r="A6" s="23"/>
      <c r="B6" s="122" t="s">
        <v>2</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0"/>
      <c r="AR6" s="10"/>
      <c r="AS6" s="10"/>
      <c r="AT6" s="10"/>
      <c r="AU6" s="10"/>
      <c r="AV6" s="10"/>
      <c r="AW6" s="10"/>
      <c r="AX6" s="10"/>
      <c r="AY6" s="10"/>
      <c r="AZ6" s="10"/>
      <c r="BA6" s="10"/>
      <c r="BB6" s="10"/>
      <c r="BC6" s="10"/>
      <c r="BD6" s="10"/>
    </row>
    <row r="7" spans="1:56" ht="15" customHeight="1" x14ac:dyDescent="0.25">
      <c r="A7" s="15"/>
      <c r="B7" s="10" t="s">
        <v>3</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31" t="s">
        <v>4</v>
      </c>
      <c r="AI7" s="131"/>
      <c r="AJ7" s="131"/>
      <c r="AK7" s="131"/>
      <c r="AL7" s="131"/>
      <c r="AM7" s="131"/>
      <c r="AN7" s="131"/>
      <c r="AO7" s="131"/>
      <c r="AP7" s="131"/>
      <c r="AQ7" s="10"/>
      <c r="AR7" s="10"/>
      <c r="AS7" s="10"/>
      <c r="AT7" s="10"/>
      <c r="AU7" s="10"/>
      <c r="AV7" s="10"/>
      <c r="AW7" s="10"/>
      <c r="AX7" s="10"/>
      <c r="AY7" s="10"/>
      <c r="AZ7" s="10"/>
      <c r="BA7" s="10"/>
      <c r="BB7" s="10"/>
      <c r="BC7" s="10"/>
      <c r="BD7" s="10"/>
    </row>
    <row r="8" spans="1:56" ht="15" customHeight="1" x14ac:dyDescent="0.25">
      <c r="A8" s="15"/>
      <c r="B8" s="15" t="s">
        <v>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31" t="s">
        <v>6</v>
      </c>
      <c r="AI8" s="131"/>
      <c r="AJ8" s="131"/>
      <c r="AK8" s="131"/>
      <c r="AL8" s="131"/>
      <c r="AM8" s="131"/>
      <c r="AN8" s="131"/>
      <c r="AO8" s="131"/>
      <c r="AP8" s="131"/>
      <c r="AQ8" s="10"/>
      <c r="AR8" s="10"/>
      <c r="AS8" s="10"/>
      <c r="AT8" s="10"/>
      <c r="AU8" s="10"/>
      <c r="AV8" s="10"/>
      <c r="AW8" s="10"/>
      <c r="AX8" s="10"/>
      <c r="AY8" s="10"/>
      <c r="AZ8" s="10"/>
      <c r="BA8" s="10"/>
      <c r="BB8" s="10"/>
      <c r="BC8" s="10"/>
      <c r="BD8" s="10"/>
    </row>
    <row r="9" spans="1:56" ht="15" customHeight="1" x14ac:dyDescent="0.25">
      <c r="A9" s="15"/>
      <c r="B9" s="10" t="s">
        <v>7</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99" t="s">
        <v>8</v>
      </c>
      <c r="AI9" s="99"/>
      <c r="AJ9" s="99"/>
      <c r="AK9" s="99"/>
      <c r="AL9" s="99"/>
      <c r="AM9" s="99"/>
      <c r="AN9" s="99"/>
      <c r="AO9" s="99"/>
      <c r="AP9" s="99"/>
      <c r="AQ9" s="10"/>
      <c r="AR9" s="10"/>
      <c r="AS9" s="10"/>
      <c r="AT9" s="10"/>
      <c r="AU9" s="10"/>
      <c r="AV9" s="10"/>
      <c r="AW9" s="10"/>
      <c r="AX9" s="10"/>
      <c r="AY9" s="10"/>
      <c r="AZ9" s="10"/>
      <c r="BA9" s="10"/>
      <c r="BB9" s="10"/>
      <c r="BC9" s="10"/>
      <c r="BD9" s="10"/>
    </row>
    <row r="10" spans="1:56" ht="15" customHeight="1" x14ac:dyDescent="0.25">
      <c r="A10" s="15"/>
      <c r="B10" s="19" t="s">
        <v>9</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32"/>
      <c r="AJ10" s="133"/>
      <c r="AK10" s="133"/>
      <c r="AL10" s="133"/>
      <c r="AM10" s="133"/>
      <c r="AN10" s="133"/>
      <c r="AO10" s="133"/>
      <c r="AP10" s="134"/>
      <c r="AQ10" s="10"/>
      <c r="AR10" s="10"/>
      <c r="AS10" s="10"/>
      <c r="AT10" s="10"/>
      <c r="AU10" s="10"/>
      <c r="AV10" s="10"/>
      <c r="AW10" s="10"/>
      <c r="AX10" s="10"/>
      <c r="AY10" s="10"/>
      <c r="AZ10" s="10"/>
      <c r="BA10" s="10"/>
      <c r="BB10" s="10"/>
      <c r="BC10" s="10"/>
      <c r="BD10" s="10"/>
    </row>
    <row r="11" spans="1:56" ht="15" customHeight="1" x14ac:dyDescent="0.25">
      <c r="A11" s="15"/>
      <c r="B11" s="27" t="s">
        <v>10</v>
      </c>
      <c r="C11" s="27"/>
      <c r="D11" s="27"/>
      <c r="E11" s="27"/>
      <c r="F11" s="27"/>
      <c r="G11" s="27"/>
      <c r="H11" s="126"/>
      <c r="I11" s="126"/>
      <c r="J11" s="127" t="s">
        <v>11</v>
      </c>
      <c r="K11" s="127"/>
      <c r="L11" s="127"/>
      <c r="M11" s="127"/>
      <c r="N11" s="127"/>
      <c r="O11" s="127"/>
      <c r="P11" s="127"/>
      <c r="Q11" s="127"/>
      <c r="R11" s="27"/>
      <c r="S11" s="27"/>
      <c r="T11" s="27"/>
      <c r="U11" s="27"/>
      <c r="V11" s="27"/>
      <c r="W11" s="27"/>
      <c r="X11" s="27"/>
      <c r="Y11" s="27"/>
      <c r="Z11" s="27"/>
      <c r="AA11" s="27"/>
      <c r="AB11" s="27"/>
      <c r="AC11" s="27"/>
      <c r="AD11" s="27"/>
      <c r="AE11" s="27"/>
      <c r="AF11" s="27"/>
      <c r="AG11" s="27"/>
      <c r="AH11" s="27"/>
      <c r="AI11" s="135"/>
      <c r="AJ11" s="136"/>
      <c r="AK11" s="136"/>
      <c r="AL11" s="136"/>
      <c r="AM11" s="136"/>
      <c r="AN11" s="136"/>
      <c r="AO11" s="136"/>
      <c r="AP11" s="137"/>
      <c r="AQ11" s="10"/>
      <c r="AR11" s="10"/>
      <c r="AS11" s="10"/>
      <c r="AT11" s="10"/>
      <c r="AU11" s="10"/>
      <c r="AV11" s="10"/>
      <c r="AW11" s="10"/>
      <c r="AX11" s="10"/>
      <c r="AY11" s="10"/>
      <c r="AZ11" s="10"/>
      <c r="BA11" s="10"/>
      <c r="BB11" s="10"/>
      <c r="BC11" s="10"/>
      <c r="BD11" s="10"/>
    </row>
    <row r="12" spans="1:56" ht="2.25" customHeight="1" x14ac:dyDescent="0.25">
      <c r="A12" s="15"/>
      <c r="B12" s="27"/>
      <c r="C12" s="27"/>
      <c r="D12" s="27"/>
      <c r="E12" s="27"/>
      <c r="F12" s="27"/>
      <c r="G12" s="27"/>
      <c r="H12" s="28"/>
      <c r="I12" s="28"/>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19"/>
      <c r="AJ12" s="19"/>
      <c r="AK12" s="19"/>
      <c r="AL12" s="19"/>
      <c r="AM12" s="19"/>
      <c r="AN12" s="19"/>
      <c r="AO12" s="19"/>
      <c r="AP12" s="19"/>
      <c r="AQ12" s="10"/>
      <c r="AR12" s="10"/>
      <c r="AS12" s="10"/>
      <c r="AT12" s="10"/>
      <c r="AU12" s="10"/>
      <c r="AV12" s="10"/>
      <c r="AW12" s="10"/>
      <c r="AX12" s="10"/>
      <c r="AY12" s="10"/>
      <c r="AZ12" s="10"/>
      <c r="BA12" s="10"/>
      <c r="BB12" s="10"/>
      <c r="BC12" s="10"/>
      <c r="BD12" s="10"/>
    </row>
    <row r="13" spans="1:56" ht="15" customHeight="1" x14ac:dyDescent="0.25">
      <c r="A13" s="1"/>
      <c r="B13" s="117" t="s">
        <v>12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8"/>
      <c r="AP13" s="118"/>
      <c r="AQ13" s="10"/>
      <c r="AR13" s="10"/>
      <c r="AS13" s="10"/>
      <c r="AT13" s="10"/>
      <c r="AU13" s="10"/>
      <c r="AV13" s="10"/>
      <c r="AW13" s="10"/>
      <c r="AX13" s="10"/>
      <c r="AY13" s="10"/>
      <c r="AZ13" s="10"/>
      <c r="BA13" s="10"/>
      <c r="BB13" s="10"/>
      <c r="BC13" s="10"/>
      <c r="BD13" s="10"/>
    </row>
    <row r="14" spans="1:56" ht="2.25" customHeight="1" x14ac:dyDescent="0.25">
      <c r="A14" s="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30"/>
      <c r="AP14" s="30"/>
      <c r="AQ14" s="10"/>
      <c r="AR14" s="10"/>
      <c r="AS14" s="10"/>
      <c r="AT14" s="10"/>
      <c r="AU14" s="10"/>
      <c r="AV14" s="10"/>
      <c r="AW14" s="10"/>
      <c r="AX14" s="10"/>
      <c r="AY14" s="10"/>
      <c r="AZ14" s="10"/>
      <c r="BA14" s="10"/>
      <c r="BB14" s="10"/>
      <c r="BC14" s="10"/>
      <c r="BD14" s="10"/>
    </row>
    <row r="15" spans="1:56" ht="15" customHeight="1" x14ac:dyDescent="0.25">
      <c r="A15" s="1"/>
      <c r="B15" s="124" t="s">
        <v>13</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5"/>
      <c r="AP15" s="125"/>
      <c r="AQ15" s="10"/>
      <c r="AR15" s="10"/>
      <c r="AS15" s="10"/>
      <c r="AT15" s="10"/>
      <c r="AU15" s="10"/>
      <c r="AV15" s="10"/>
      <c r="AW15" s="10"/>
      <c r="AX15" s="10"/>
      <c r="AY15" s="10"/>
      <c r="AZ15" s="10"/>
      <c r="BA15" s="10"/>
      <c r="BB15" s="10"/>
      <c r="BC15" s="10"/>
      <c r="BD15" s="10"/>
    </row>
    <row r="16" spans="1:56" ht="15" customHeight="1" x14ac:dyDescent="0.25">
      <c r="A16" s="1"/>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0"/>
      <c r="AR16" s="10"/>
      <c r="AS16" s="10"/>
      <c r="AT16" s="10"/>
      <c r="AU16" s="10"/>
      <c r="AV16" s="10"/>
      <c r="AW16" s="10"/>
      <c r="AX16" s="10"/>
      <c r="AY16" s="10"/>
      <c r="AZ16" s="10"/>
      <c r="BA16" s="10"/>
      <c r="BB16" s="10"/>
      <c r="BC16" s="10"/>
      <c r="BD16" s="10"/>
    </row>
    <row r="17" spans="1:56" ht="2.25" customHeight="1" x14ac:dyDescent="0.25">
      <c r="A17" s="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30"/>
      <c r="AP17" s="30"/>
      <c r="AQ17" s="10"/>
      <c r="AR17" s="10"/>
      <c r="AS17" s="10"/>
      <c r="AT17" s="10"/>
      <c r="AU17" s="10"/>
      <c r="AV17" s="10"/>
      <c r="AW17" s="10"/>
      <c r="AX17" s="10"/>
      <c r="AY17" s="10"/>
      <c r="AZ17" s="10"/>
      <c r="BA17" s="10"/>
      <c r="BB17" s="10"/>
      <c r="BC17" s="10"/>
      <c r="BD17" s="10"/>
    </row>
    <row r="18" spans="1:56" ht="15" customHeight="1" x14ac:dyDescent="0.25">
      <c r="A18" s="1"/>
      <c r="B18" s="119" t="s">
        <v>14</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0"/>
      <c r="AR18" s="10"/>
      <c r="AS18" s="10"/>
      <c r="AT18" s="10"/>
      <c r="AU18" s="10"/>
      <c r="AV18" s="10"/>
      <c r="AW18" s="10"/>
      <c r="AX18" s="10"/>
      <c r="AY18" s="10"/>
      <c r="AZ18" s="10"/>
      <c r="BA18" s="10"/>
      <c r="BB18" s="10"/>
      <c r="BC18" s="10"/>
      <c r="BD18" s="10"/>
    </row>
    <row r="19" spans="1:56" ht="2.25" customHeight="1" x14ac:dyDescent="0.25">
      <c r="A19" s="1"/>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30"/>
      <c r="AP19" s="30"/>
      <c r="AQ19" s="10"/>
      <c r="AR19" s="10"/>
      <c r="AS19" s="10"/>
      <c r="AT19" s="10"/>
      <c r="AU19" s="10"/>
      <c r="AV19" s="10"/>
      <c r="AW19" s="10"/>
      <c r="AX19" s="10"/>
      <c r="AY19" s="10"/>
      <c r="AZ19" s="10"/>
      <c r="BA19" s="10"/>
      <c r="BB19" s="10"/>
      <c r="BC19" s="10"/>
      <c r="BD19" s="10"/>
    </row>
    <row r="20" spans="1:56" ht="15" customHeight="1" x14ac:dyDescent="0.25">
      <c r="A20" s="1"/>
      <c r="B20" s="124" t="s">
        <v>15</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0"/>
      <c r="AR20" s="10"/>
      <c r="AS20" s="10"/>
      <c r="AT20" s="10"/>
      <c r="AU20" s="10"/>
      <c r="AV20" s="10"/>
      <c r="AW20" s="10"/>
      <c r="AX20" s="10"/>
      <c r="AY20" s="10"/>
      <c r="AZ20" s="10"/>
      <c r="BA20" s="10"/>
      <c r="BB20" s="10"/>
      <c r="BC20" s="10"/>
      <c r="BD20" s="10"/>
    </row>
    <row r="21" spans="1:56" ht="15" customHeight="1" x14ac:dyDescent="0.25">
      <c r="A21" s="1"/>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0"/>
      <c r="AR21" s="10"/>
      <c r="AS21" s="10"/>
      <c r="AT21" s="10"/>
      <c r="AU21" s="10"/>
      <c r="AV21" s="10"/>
      <c r="AW21" s="10"/>
      <c r="AX21" s="10"/>
      <c r="AY21" s="10"/>
      <c r="AZ21" s="10"/>
      <c r="BA21" s="10"/>
      <c r="BB21" s="10"/>
      <c r="BC21" s="10"/>
      <c r="BD21" s="10"/>
    </row>
    <row r="22" spans="1:56" ht="2.25" customHeight="1" x14ac:dyDescent="0.25">
      <c r="A22" s="1"/>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30"/>
      <c r="AP22" s="30"/>
      <c r="AQ22" s="10"/>
      <c r="AR22" s="10"/>
      <c r="AS22" s="10"/>
      <c r="AT22" s="10"/>
      <c r="AU22" s="10"/>
      <c r="AV22" s="10"/>
      <c r="AW22" s="10"/>
      <c r="AX22" s="10"/>
      <c r="AY22" s="10"/>
      <c r="AZ22" s="10"/>
      <c r="BA22" s="10"/>
      <c r="BB22" s="10"/>
      <c r="BC22" s="10"/>
      <c r="BD22" s="10"/>
    </row>
    <row r="23" spans="1:56" ht="15" customHeight="1" x14ac:dyDescent="0.25">
      <c r="A23" s="1"/>
      <c r="B23" s="119" t="s">
        <v>16</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0"/>
      <c r="AR23" s="10"/>
      <c r="AS23" s="10"/>
      <c r="AT23" s="10"/>
      <c r="AU23" s="10"/>
      <c r="AV23" s="10"/>
      <c r="AW23" s="10"/>
      <c r="AX23" s="10"/>
      <c r="AY23" s="10"/>
      <c r="AZ23" s="10"/>
      <c r="BA23" s="10"/>
      <c r="BB23" s="10"/>
      <c r="BC23" s="10"/>
      <c r="BD23" s="10"/>
    </row>
    <row r="24" spans="1:56" ht="2.25" customHeight="1" x14ac:dyDescent="0.25">
      <c r="A24" s="1"/>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30"/>
      <c r="AP24" s="30"/>
      <c r="AQ24" s="10"/>
      <c r="AR24" s="10"/>
      <c r="AS24" s="10"/>
      <c r="AT24" s="10"/>
      <c r="AU24" s="10"/>
      <c r="AV24" s="10"/>
      <c r="AW24" s="10"/>
      <c r="AX24" s="10"/>
      <c r="AY24" s="10"/>
      <c r="AZ24" s="10"/>
      <c r="BA24" s="10"/>
      <c r="BB24" s="10"/>
      <c r="BC24" s="10"/>
      <c r="BD24" s="10"/>
    </row>
    <row r="25" spans="1:56" ht="15" customHeight="1" x14ac:dyDescent="0.25">
      <c r="A25" s="15"/>
      <c r="B25" s="128" t="s">
        <v>17</v>
      </c>
      <c r="C25" s="129"/>
      <c r="D25" s="130" t="s">
        <v>11</v>
      </c>
      <c r="E25" s="130"/>
      <c r="F25" s="130"/>
      <c r="G25" s="130"/>
      <c r="H25" s="130"/>
      <c r="I25" s="130"/>
      <c r="J25" s="128" t="s">
        <v>18</v>
      </c>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0"/>
      <c r="AR25" s="10"/>
      <c r="AS25" s="10"/>
      <c r="AT25" s="10"/>
      <c r="AU25" s="10"/>
      <c r="AV25" s="10"/>
      <c r="AW25" s="10"/>
      <c r="AX25" s="10"/>
      <c r="AY25" s="10"/>
      <c r="AZ25" s="10"/>
      <c r="BA25" s="10"/>
      <c r="BB25" s="10"/>
      <c r="BC25" s="10"/>
      <c r="BD25" s="10"/>
    </row>
    <row r="26" spans="1:56" ht="15" customHeight="1" x14ac:dyDescent="0.25">
      <c r="A26" s="15"/>
      <c r="B26" s="124" t="s">
        <v>19</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0"/>
      <c r="AR26" s="10"/>
      <c r="AS26" s="10"/>
      <c r="AT26" s="10"/>
      <c r="AU26" s="10"/>
      <c r="AV26" s="10"/>
      <c r="AW26" s="10"/>
      <c r="AX26" s="10"/>
      <c r="AY26" s="10"/>
      <c r="AZ26" s="10"/>
      <c r="BA26" s="10"/>
      <c r="BB26" s="10"/>
      <c r="BC26" s="10"/>
      <c r="BD26" s="10"/>
    </row>
    <row r="27" spans="1:56" ht="15" customHeight="1" x14ac:dyDescent="0.25">
      <c r="A27" s="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0"/>
      <c r="AP27" s="10"/>
      <c r="AQ27" s="10"/>
      <c r="AR27" s="10"/>
      <c r="AS27" s="10"/>
      <c r="AT27" s="10"/>
      <c r="AU27" s="10"/>
      <c r="AV27" s="10"/>
      <c r="AW27" s="10"/>
      <c r="AX27" s="10"/>
      <c r="AY27" s="10"/>
      <c r="AZ27" s="10"/>
      <c r="BA27" s="10"/>
      <c r="BB27" s="10"/>
      <c r="BC27" s="10"/>
      <c r="BD27" s="10"/>
    </row>
    <row r="28" spans="1:56" ht="15" customHeight="1" x14ac:dyDescent="0.25">
      <c r="A28" s="1"/>
      <c r="B28" s="91" t="s">
        <v>20</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2"/>
      <c r="AQ28" s="10"/>
      <c r="AR28" s="10"/>
      <c r="AS28" s="10"/>
      <c r="AT28" s="10"/>
      <c r="AU28" s="10"/>
      <c r="AV28" s="10"/>
      <c r="AW28" s="10"/>
      <c r="AX28" s="10"/>
      <c r="AY28" s="10"/>
      <c r="AZ28" s="10"/>
      <c r="BA28" s="10"/>
      <c r="BB28" s="10"/>
      <c r="BC28" s="10"/>
      <c r="BD28" s="10"/>
    </row>
    <row r="29" spans="1:56" ht="15" customHeight="1" x14ac:dyDescent="0.25">
      <c r="A29" s="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0"/>
      <c r="AP29" s="10"/>
      <c r="AQ29" s="10"/>
      <c r="AR29" s="10"/>
      <c r="AS29" s="10"/>
      <c r="AT29" s="10"/>
      <c r="AU29" s="10"/>
      <c r="AV29" s="10"/>
      <c r="AW29" s="10"/>
      <c r="AX29" s="10"/>
      <c r="AY29" s="10"/>
      <c r="AZ29" s="10"/>
      <c r="BA29" s="10"/>
      <c r="BB29" s="10"/>
      <c r="BC29" s="10"/>
      <c r="BD29" s="10"/>
    </row>
    <row r="30" spans="1:56" ht="15" customHeight="1" x14ac:dyDescent="0.25">
      <c r="A30" s="31">
        <v>1</v>
      </c>
      <c r="B30" s="89" t="s">
        <v>21</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10"/>
      <c r="AR30" s="10"/>
      <c r="AS30" s="10"/>
      <c r="AT30" s="10"/>
      <c r="AU30" s="10"/>
      <c r="AV30" s="10"/>
      <c r="AW30" s="10"/>
      <c r="AX30" s="10"/>
      <c r="AY30" s="10"/>
      <c r="AZ30" s="10"/>
      <c r="BA30" s="10"/>
      <c r="BB30" s="10"/>
      <c r="BC30" s="10"/>
      <c r="BD30" s="10"/>
    </row>
    <row r="31" spans="1:56" ht="15" hidden="1" customHeight="1" x14ac:dyDescent="0.25">
      <c r="A31" s="1"/>
      <c r="B31" s="15"/>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row>
    <row r="32" spans="1:56" ht="15" customHeight="1" x14ac:dyDescent="0.25">
      <c r="A32" s="1"/>
      <c r="B32" s="10"/>
      <c r="C32" s="88" t="s">
        <v>22</v>
      </c>
      <c r="D32" s="88"/>
      <c r="E32" s="88"/>
      <c r="F32" s="88"/>
      <c r="G32" s="88"/>
      <c r="H32" s="88"/>
      <c r="I32" s="88"/>
      <c r="J32" s="88"/>
      <c r="K32" s="88"/>
      <c r="L32" s="88"/>
      <c r="M32" s="88"/>
      <c r="N32" s="88"/>
      <c r="O32" s="10"/>
      <c r="P32" s="10"/>
      <c r="Q32" s="88" t="s">
        <v>23</v>
      </c>
      <c r="R32" s="88"/>
      <c r="S32" s="88"/>
      <c r="T32" s="88"/>
      <c r="U32" s="88"/>
      <c r="V32" s="88"/>
      <c r="W32" s="88"/>
      <c r="X32" s="88"/>
      <c r="Y32" s="88"/>
      <c r="Z32" s="88"/>
      <c r="AA32" s="88"/>
      <c r="AB32" s="88"/>
      <c r="AC32" s="10"/>
      <c r="AD32" s="10"/>
      <c r="AE32" s="88" t="s">
        <v>24</v>
      </c>
      <c r="AF32" s="88"/>
      <c r="AG32" s="88"/>
      <c r="AH32" s="88"/>
      <c r="AI32" s="88"/>
      <c r="AJ32" s="88"/>
      <c r="AK32" s="88"/>
      <c r="AL32" s="88"/>
      <c r="AM32" s="88"/>
      <c r="AN32" s="88"/>
      <c r="AO32" s="88"/>
      <c r="AP32" s="88"/>
      <c r="AQ32" s="10"/>
      <c r="AR32" s="10"/>
      <c r="AS32" s="10"/>
      <c r="AT32" s="10"/>
      <c r="AU32" s="10"/>
      <c r="AV32" s="10"/>
      <c r="AW32" s="10"/>
      <c r="AX32" s="10"/>
      <c r="AY32" s="10"/>
      <c r="AZ32" s="10"/>
      <c r="BA32" s="10"/>
      <c r="BB32" s="10"/>
      <c r="BC32" s="10"/>
      <c r="BD32" s="10"/>
    </row>
    <row r="33" spans="1:56" ht="15" customHeight="1" x14ac:dyDescent="0.25">
      <c r="A33" s="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ht="15" customHeight="1" x14ac:dyDescent="0.25">
      <c r="A34" s="1">
        <v>2</v>
      </c>
      <c r="B34" s="89" t="s">
        <v>25</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10"/>
      <c r="AR34" s="10"/>
      <c r="AS34" s="10"/>
      <c r="AT34" s="10"/>
      <c r="AU34" s="10"/>
      <c r="AV34" s="10"/>
      <c r="AW34" s="10"/>
      <c r="AX34" s="10"/>
      <c r="AY34" s="10"/>
      <c r="AZ34" s="10"/>
      <c r="BA34" s="10"/>
      <c r="BB34" s="10"/>
      <c r="BC34" s="10"/>
      <c r="BD34" s="10"/>
    </row>
    <row r="35" spans="1:56" ht="15" hidden="1" customHeight="1" x14ac:dyDescent="0.25">
      <c r="A35" s="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row>
    <row r="36" spans="1:56" ht="15" customHeight="1" x14ac:dyDescent="0.25">
      <c r="A36" s="1"/>
      <c r="B36" s="10"/>
      <c r="C36" s="88" t="s">
        <v>26</v>
      </c>
      <c r="D36" s="88"/>
      <c r="E36" s="88"/>
      <c r="F36" s="88"/>
      <c r="G36" s="88"/>
      <c r="H36" s="88"/>
      <c r="I36" s="88"/>
      <c r="J36" s="88"/>
      <c r="K36" s="88"/>
      <c r="L36" s="88"/>
      <c r="M36" s="88"/>
      <c r="N36" s="88"/>
      <c r="O36" s="10"/>
      <c r="P36" s="10"/>
      <c r="Q36" s="88" t="s">
        <v>27</v>
      </c>
      <c r="R36" s="88"/>
      <c r="S36" s="88"/>
      <c r="T36" s="88"/>
      <c r="U36" s="88"/>
      <c r="V36" s="88"/>
      <c r="W36" s="88"/>
      <c r="X36" s="88"/>
      <c r="Y36" s="88"/>
      <c r="Z36" s="88"/>
      <c r="AA36" s="88"/>
      <c r="AB36" s="88"/>
      <c r="AC36" s="10"/>
      <c r="AD36" s="10"/>
      <c r="AE36" s="88" t="s">
        <v>28</v>
      </c>
      <c r="AF36" s="88"/>
      <c r="AG36" s="88"/>
      <c r="AH36" s="88"/>
      <c r="AI36" s="88"/>
      <c r="AJ36" s="88"/>
      <c r="AK36" s="88"/>
      <c r="AL36" s="88"/>
      <c r="AM36" s="88"/>
      <c r="AN36" s="88"/>
      <c r="AO36" s="88"/>
      <c r="AP36" s="88"/>
      <c r="AQ36" s="10"/>
      <c r="AR36" s="10"/>
      <c r="AS36" s="10"/>
      <c r="AT36" s="10"/>
      <c r="AU36" s="10"/>
      <c r="AV36" s="10"/>
      <c r="AW36" s="10"/>
      <c r="AX36" s="10"/>
      <c r="AY36" s="10"/>
      <c r="AZ36" s="10"/>
      <c r="BA36" s="10"/>
      <c r="BB36" s="10"/>
      <c r="BC36" s="10"/>
      <c r="BD36" s="10"/>
    </row>
    <row r="37" spans="1:56" ht="15" hidden="1" customHeight="1" x14ac:dyDescent="0.25">
      <c r="A37" s="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row>
    <row r="38" spans="1:56" ht="15" customHeight="1" x14ac:dyDescent="0.25">
      <c r="A38" s="1"/>
      <c r="B38" s="10"/>
      <c r="C38" s="88" t="s">
        <v>29</v>
      </c>
      <c r="D38" s="88"/>
      <c r="E38" s="88"/>
      <c r="F38" s="88"/>
      <c r="G38" s="88"/>
      <c r="H38" s="88"/>
      <c r="I38" s="88"/>
      <c r="J38" s="88"/>
      <c r="K38" s="88"/>
      <c r="L38" s="88"/>
      <c r="M38" s="88"/>
      <c r="N38" s="88"/>
      <c r="O38" s="10"/>
      <c r="P38" s="10"/>
      <c r="Q38" s="88" t="s">
        <v>30</v>
      </c>
      <c r="R38" s="88"/>
      <c r="S38" s="88"/>
      <c r="T38" s="88"/>
      <c r="U38" s="88"/>
      <c r="V38" s="88"/>
      <c r="W38" s="88"/>
      <c r="X38" s="88"/>
      <c r="Y38" s="88"/>
      <c r="Z38" s="88"/>
      <c r="AA38" s="88"/>
      <c r="AB38" s="88"/>
      <c r="AC38" s="10"/>
      <c r="AD38" s="10"/>
      <c r="AE38" s="88" t="s">
        <v>31</v>
      </c>
      <c r="AF38" s="88"/>
      <c r="AG38" s="88"/>
      <c r="AH38" s="88"/>
      <c r="AI38" s="88"/>
      <c r="AJ38" s="88"/>
      <c r="AK38" s="88"/>
      <c r="AL38" s="88"/>
      <c r="AM38" s="88"/>
      <c r="AN38" s="88"/>
      <c r="AO38" s="88"/>
      <c r="AP38" s="88"/>
      <c r="AQ38" s="10"/>
      <c r="AR38" s="10"/>
      <c r="AS38" s="10"/>
      <c r="AT38" s="10"/>
      <c r="AU38" s="10"/>
      <c r="AV38" s="10"/>
      <c r="AW38" s="10"/>
      <c r="AX38" s="10"/>
      <c r="AY38" s="10"/>
      <c r="AZ38" s="10"/>
      <c r="BA38" s="10"/>
      <c r="BB38" s="10"/>
      <c r="BC38" s="10"/>
      <c r="BD38" s="10"/>
    </row>
    <row r="39" spans="1:56" ht="15" customHeight="1" x14ac:dyDescent="0.25">
      <c r="A39" s="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row>
    <row r="40" spans="1:56" ht="15" customHeight="1" x14ac:dyDescent="0.25">
      <c r="A40" s="31">
        <v>3</v>
      </c>
      <c r="B40" s="89" t="s">
        <v>32</v>
      </c>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10"/>
      <c r="AR40" s="10"/>
      <c r="AS40" s="10"/>
      <c r="AT40" s="10"/>
      <c r="AU40" s="10"/>
      <c r="AV40" s="10"/>
      <c r="AW40" s="10"/>
      <c r="AX40" s="10"/>
      <c r="AY40" s="10"/>
      <c r="AZ40" s="10"/>
      <c r="BA40" s="10"/>
      <c r="BB40" s="10"/>
      <c r="BC40" s="10"/>
      <c r="BD40" s="10"/>
    </row>
    <row r="41" spans="1:56" ht="2.25" customHeight="1" x14ac:dyDescent="0.25">
      <c r="A41" s="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row>
    <row r="42" spans="1:56" ht="15" customHeight="1" x14ac:dyDescent="0.25">
      <c r="A42" s="1"/>
      <c r="B42" s="139" t="s">
        <v>33</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0"/>
      <c r="AR42" s="10"/>
      <c r="AS42" s="10"/>
      <c r="AT42" s="10"/>
      <c r="AU42" s="10"/>
      <c r="AV42" s="10"/>
      <c r="AW42" s="10"/>
      <c r="AX42" s="10"/>
      <c r="AY42" s="10"/>
      <c r="AZ42" s="10"/>
      <c r="BA42" s="10"/>
      <c r="BB42" s="10"/>
      <c r="BC42" s="10"/>
      <c r="BD42" s="10"/>
    </row>
    <row r="43" spans="1:56" ht="15" hidden="1" customHeight="1" x14ac:dyDescent="0.25">
      <c r="A43" s="1"/>
      <c r="B43" s="15"/>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6" ht="15" customHeight="1" x14ac:dyDescent="0.25">
      <c r="A44" s="1"/>
      <c r="B44" s="10"/>
      <c r="C44" s="88" t="s">
        <v>34</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10"/>
      <c r="AR44" s="10"/>
      <c r="AS44" s="10"/>
      <c r="AT44" s="10"/>
      <c r="AU44" s="10"/>
      <c r="AV44" s="10"/>
      <c r="AW44" s="10"/>
      <c r="AX44" s="10"/>
      <c r="AY44" s="10"/>
      <c r="AZ44" s="10"/>
      <c r="BA44" s="10"/>
      <c r="BB44" s="10"/>
      <c r="BC44" s="10"/>
      <c r="BD44" s="10"/>
    </row>
    <row r="45" spans="1:56" ht="15" hidden="1" customHeight="1" x14ac:dyDescent="0.25">
      <c r="A45" s="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row>
    <row r="46" spans="1:56" ht="15" customHeight="1" x14ac:dyDescent="0.25">
      <c r="A46" s="1"/>
      <c r="B46" s="10"/>
      <c r="C46" s="121" t="s">
        <v>35</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0"/>
      <c r="AR46" s="10"/>
      <c r="AS46" s="10"/>
      <c r="AT46" s="10"/>
      <c r="AU46" s="10"/>
      <c r="AV46" s="10"/>
      <c r="AW46" s="10"/>
      <c r="AX46" s="10"/>
      <c r="AY46" s="10"/>
      <c r="AZ46" s="10"/>
      <c r="BA46" s="10"/>
      <c r="BB46" s="10"/>
      <c r="BC46" s="10"/>
      <c r="BD46" s="10"/>
    </row>
    <row r="47" spans="1:56" ht="15" hidden="1" customHeight="1" x14ac:dyDescent="0.25">
      <c r="A47" s="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row>
    <row r="48" spans="1:56" ht="15" customHeight="1" x14ac:dyDescent="0.25">
      <c r="A48" s="1"/>
      <c r="B48" s="10"/>
      <c r="C48" s="121" t="s">
        <v>36</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0"/>
      <c r="AR48" s="10"/>
      <c r="AS48" s="10"/>
      <c r="AT48" s="10"/>
      <c r="AU48" s="10"/>
      <c r="AV48" s="10"/>
      <c r="AW48" s="10"/>
      <c r="AX48" s="10"/>
      <c r="AY48" s="10"/>
      <c r="AZ48" s="10"/>
      <c r="BA48" s="10"/>
      <c r="BB48" s="10"/>
      <c r="BC48" s="10"/>
      <c r="BD48" s="10"/>
    </row>
    <row r="49" spans="1:56" ht="15" hidden="1" customHeight="1" x14ac:dyDescent="0.25">
      <c r="A49" s="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ht="15" customHeight="1" x14ac:dyDescent="0.25">
      <c r="A50" s="1"/>
      <c r="B50" s="10"/>
      <c r="C50" s="88" t="s">
        <v>37</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10"/>
      <c r="AR50" s="10"/>
      <c r="AS50" s="10"/>
      <c r="AT50" s="10"/>
      <c r="AU50" s="10"/>
      <c r="AV50" s="10"/>
      <c r="AW50" s="10"/>
      <c r="AX50" s="10"/>
      <c r="AY50" s="10"/>
      <c r="AZ50" s="10"/>
      <c r="BA50" s="10"/>
      <c r="BB50" s="10"/>
      <c r="BC50" s="10"/>
      <c r="BD50" s="10"/>
    </row>
    <row r="51" spans="1:56" ht="15" customHeight="1" x14ac:dyDescent="0.25">
      <c r="A51" s="1"/>
      <c r="B51" s="10"/>
      <c r="C51" s="273" t="s">
        <v>38</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4"/>
      <c r="AE51" s="275"/>
      <c r="AF51" s="276"/>
      <c r="AG51" s="276"/>
      <c r="AH51" s="276"/>
      <c r="AI51" s="276"/>
      <c r="AJ51" s="276"/>
      <c r="AK51" s="276"/>
      <c r="AL51" s="276"/>
      <c r="AM51" s="276"/>
      <c r="AN51" s="276"/>
      <c r="AO51" s="276"/>
      <c r="AP51" s="277"/>
      <c r="AQ51" s="10"/>
      <c r="AR51" s="10"/>
      <c r="AS51" s="10"/>
      <c r="AT51" s="10"/>
      <c r="AU51" s="10"/>
      <c r="AV51" s="10"/>
      <c r="AW51" s="10"/>
      <c r="AX51" s="10"/>
      <c r="AY51" s="10"/>
      <c r="AZ51" s="10"/>
      <c r="BA51" s="10"/>
      <c r="BB51" s="10"/>
      <c r="BC51" s="10"/>
      <c r="BD51" s="10"/>
    </row>
    <row r="52" spans="1:56" ht="15" customHeight="1" x14ac:dyDescent="0.25">
      <c r="A52" s="1"/>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row>
    <row r="53" spans="1:56" ht="30" customHeight="1" x14ac:dyDescent="0.25">
      <c r="A53" s="31">
        <v>4</v>
      </c>
      <c r="B53" s="86" t="s">
        <v>39</v>
      </c>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10"/>
      <c r="AR53" s="10"/>
      <c r="AS53" s="10"/>
      <c r="AT53" s="10"/>
      <c r="AU53" s="10"/>
      <c r="AV53" s="10"/>
      <c r="AW53" s="10"/>
      <c r="AX53" s="10"/>
      <c r="AY53" s="10"/>
      <c r="AZ53" s="10"/>
      <c r="BA53" s="10"/>
      <c r="BB53" s="10"/>
      <c r="BC53" s="10"/>
      <c r="BD53" s="10"/>
    </row>
    <row r="54" spans="1:56" ht="15" hidden="1" customHeight="1" x14ac:dyDescent="0.25">
      <c r="A54" s="1"/>
      <c r="B54" s="1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row>
    <row r="55" spans="1:56" ht="15" customHeight="1" x14ac:dyDescent="0.25">
      <c r="A55" s="1"/>
      <c r="B55" s="10"/>
      <c r="C55" s="88" t="s">
        <v>40</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10"/>
      <c r="AR55" s="10"/>
      <c r="AS55" s="10"/>
      <c r="AT55" s="10"/>
      <c r="AU55" s="10"/>
      <c r="AV55" s="10"/>
      <c r="AW55" s="10"/>
      <c r="AX55" s="10"/>
      <c r="AY55" s="10"/>
      <c r="AZ55" s="10"/>
      <c r="BA55" s="10"/>
      <c r="BB55" s="10"/>
      <c r="BC55" s="10"/>
      <c r="BD55" s="10"/>
    </row>
    <row r="56" spans="1:56" ht="15" hidden="1" customHeight="1" x14ac:dyDescent="0.25">
      <c r="A56" s="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row>
    <row r="57" spans="1:56" ht="15" customHeight="1" x14ac:dyDescent="0.25">
      <c r="A57" s="1"/>
      <c r="B57" s="10"/>
      <c r="C57" s="88" t="s">
        <v>41</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10"/>
      <c r="AR57" s="10"/>
      <c r="AS57" s="10"/>
      <c r="AT57" s="10"/>
      <c r="AU57" s="10"/>
      <c r="AV57" s="10"/>
      <c r="AW57" s="10"/>
      <c r="AX57" s="10"/>
      <c r="AY57" s="10"/>
      <c r="AZ57" s="10"/>
      <c r="BA57" s="10"/>
      <c r="BB57" s="10"/>
      <c r="BC57" s="10"/>
      <c r="BD57" s="10"/>
    </row>
    <row r="58" spans="1:56" ht="15" customHeight="1" x14ac:dyDescent="0.25">
      <c r="A58" s="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row>
    <row r="59" spans="1:56" ht="15" customHeight="1" x14ac:dyDescent="0.25">
      <c r="A59" s="31">
        <v>5</v>
      </c>
      <c r="B59" s="89" t="s">
        <v>42</v>
      </c>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10"/>
      <c r="AR59" s="10"/>
      <c r="AS59" s="10"/>
      <c r="AT59" s="10"/>
      <c r="AU59" s="10"/>
      <c r="AV59" s="10"/>
      <c r="AW59" s="10"/>
      <c r="AX59" s="10"/>
      <c r="AY59" s="10"/>
      <c r="AZ59" s="10"/>
      <c r="BA59" s="10"/>
      <c r="BB59" s="10"/>
      <c r="BC59" s="10"/>
      <c r="BD59" s="10"/>
    </row>
    <row r="60" spans="1:56" ht="15" hidden="1" customHeight="1" x14ac:dyDescent="0.25">
      <c r="A60" s="1"/>
      <c r="B60" s="1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row>
    <row r="61" spans="1:56" ht="15" customHeight="1" x14ac:dyDescent="0.25">
      <c r="A61" s="1"/>
      <c r="B61" s="10"/>
      <c r="C61" s="88" t="s">
        <v>40</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10"/>
      <c r="AR61" s="10"/>
      <c r="AS61" s="10"/>
      <c r="AT61" s="10"/>
      <c r="AU61" s="10"/>
      <c r="AV61" s="10"/>
      <c r="AW61" s="10"/>
      <c r="AX61" s="10"/>
      <c r="AY61" s="10"/>
      <c r="AZ61" s="10"/>
      <c r="BA61" s="10"/>
      <c r="BB61" s="10"/>
      <c r="BC61" s="10"/>
      <c r="BD61" s="10"/>
    </row>
    <row r="62" spans="1:56" ht="15" hidden="1" customHeight="1" x14ac:dyDescent="0.25">
      <c r="A62" s="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row>
    <row r="63" spans="1:56" ht="15" customHeight="1" x14ac:dyDescent="0.25">
      <c r="A63" s="1"/>
      <c r="B63" s="10"/>
      <c r="C63" s="88" t="s">
        <v>41</v>
      </c>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10"/>
      <c r="AR63" s="10"/>
      <c r="AS63" s="10"/>
      <c r="AT63" s="10"/>
      <c r="AU63" s="10"/>
      <c r="AV63" s="10"/>
      <c r="AW63" s="10"/>
      <c r="AX63" s="10"/>
      <c r="AY63" s="10"/>
      <c r="AZ63" s="10"/>
      <c r="BA63" s="10"/>
      <c r="BB63" s="10"/>
      <c r="BC63" s="10"/>
      <c r="BD63" s="10"/>
    </row>
    <row r="64" spans="1:56" ht="15" customHeight="1" x14ac:dyDescent="0.25">
      <c r="A64" s="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row>
    <row r="65" spans="1:56" ht="15" customHeight="1" x14ac:dyDescent="0.25">
      <c r="A65" s="31">
        <v>6</v>
      </c>
      <c r="B65" s="89" t="s">
        <v>43</v>
      </c>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10"/>
      <c r="AR65" s="10"/>
      <c r="AS65" s="10"/>
      <c r="AT65" s="10"/>
      <c r="AU65" s="10"/>
      <c r="AV65" s="10"/>
      <c r="AW65" s="10"/>
      <c r="AX65" s="10"/>
      <c r="AY65" s="10"/>
      <c r="AZ65" s="10"/>
      <c r="BA65" s="10"/>
      <c r="BB65" s="10"/>
      <c r="BC65" s="10"/>
      <c r="BD65" s="10"/>
    </row>
    <row r="66" spans="1:56" ht="2.25" customHeight="1" x14ac:dyDescent="0.25">
      <c r="A66" s="1"/>
      <c r="B66" s="1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row>
    <row r="67" spans="1:56" ht="15" customHeight="1" x14ac:dyDescent="0.25">
      <c r="A67" s="1"/>
      <c r="B67" s="10"/>
      <c r="C67" s="109" t="s">
        <v>44</v>
      </c>
      <c r="D67" s="109"/>
      <c r="E67" s="109"/>
      <c r="F67" s="109"/>
      <c r="G67" s="109"/>
      <c r="H67" s="109"/>
      <c r="I67" s="109"/>
      <c r="J67" s="109"/>
      <c r="K67" s="109"/>
      <c r="L67" s="109"/>
      <c r="M67" s="109"/>
      <c r="N67" s="109"/>
      <c r="O67" s="109"/>
      <c r="P67" s="109"/>
      <c r="Q67" s="109"/>
      <c r="R67" s="109"/>
      <c r="S67" s="109"/>
      <c r="T67" s="109"/>
      <c r="U67" s="109"/>
      <c r="V67" s="109"/>
      <c r="W67" s="10"/>
      <c r="X67" s="106"/>
      <c r="Y67" s="107"/>
      <c r="Z67" s="107"/>
      <c r="AA67" s="108"/>
      <c r="AB67" s="10"/>
      <c r="AC67" s="106"/>
      <c r="AD67" s="107"/>
      <c r="AE67" s="107"/>
      <c r="AF67" s="108"/>
      <c r="AG67" s="10"/>
      <c r="AH67" s="106"/>
      <c r="AI67" s="107"/>
      <c r="AJ67" s="107"/>
      <c r="AK67" s="108"/>
      <c r="AL67" s="10"/>
      <c r="AM67" s="106"/>
      <c r="AN67" s="107"/>
      <c r="AO67" s="107"/>
      <c r="AP67" s="108"/>
      <c r="AQ67" s="10"/>
      <c r="AR67" s="10"/>
      <c r="AS67" s="10"/>
      <c r="AT67" s="10"/>
      <c r="AU67" s="10"/>
      <c r="AV67" s="10"/>
      <c r="AW67" s="10"/>
      <c r="AX67" s="10"/>
      <c r="AY67" s="10"/>
      <c r="AZ67" s="10"/>
      <c r="BA67" s="10"/>
      <c r="BB67" s="10"/>
      <c r="BC67" s="10"/>
      <c r="BD67" s="10"/>
    </row>
    <row r="68" spans="1:56" ht="15" hidden="1" customHeight="1" x14ac:dyDescent="0.25">
      <c r="A68" s="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row>
    <row r="69" spans="1:56" ht="15" customHeight="1" x14ac:dyDescent="0.25">
      <c r="A69" s="1"/>
      <c r="B69" s="10"/>
      <c r="C69" s="88" t="s">
        <v>41</v>
      </c>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10"/>
      <c r="AR69" s="10"/>
      <c r="AS69" s="10"/>
      <c r="AT69" s="10"/>
      <c r="AU69" s="10"/>
      <c r="AV69" s="10"/>
      <c r="AW69" s="10"/>
      <c r="AX69" s="10"/>
      <c r="AY69" s="10"/>
      <c r="AZ69" s="10"/>
      <c r="BA69" s="10"/>
      <c r="BB69" s="10"/>
      <c r="BC69" s="10"/>
      <c r="BD69" s="10"/>
    </row>
    <row r="70" spans="1:56" ht="15" customHeight="1" x14ac:dyDescent="0.25">
      <c r="A70" s="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row>
    <row r="71" spans="1:56" ht="15" customHeight="1" x14ac:dyDescent="0.25">
      <c r="A71" s="31">
        <v>7</v>
      </c>
      <c r="B71" s="89" t="s">
        <v>45</v>
      </c>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10"/>
      <c r="AR71" s="10"/>
      <c r="AS71" s="10"/>
      <c r="AT71" s="10"/>
      <c r="AU71" s="10"/>
      <c r="AV71" s="10"/>
      <c r="AW71" s="10"/>
      <c r="AX71" s="10"/>
      <c r="AY71" s="10"/>
      <c r="AZ71" s="10"/>
      <c r="BA71" s="10"/>
      <c r="BB71" s="10"/>
      <c r="BC71" s="10"/>
      <c r="BD71" s="10"/>
    </row>
    <row r="72" spans="1:56" ht="2.25" customHeight="1" x14ac:dyDescent="0.25">
      <c r="A72" s="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row>
    <row r="73" spans="1:56" ht="15" customHeight="1" x14ac:dyDescent="0.25">
      <c r="A73" s="1"/>
      <c r="B73" s="114" t="s">
        <v>46</v>
      </c>
      <c r="C73" s="88"/>
      <c r="D73" s="88"/>
      <c r="E73" s="88"/>
      <c r="F73" s="88"/>
      <c r="G73" s="88"/>
      <c r="H73" s="88"/>
      <c r="I73" s="88"/>
      <c r="J73" s="88"/>
      <c r="K73" s="88"/>
      <c r="L73" s="88"/>
      <c r="M73" s="88"/>
      <c r="N73" s="88"/>
      <c r="O73" s="88"/>
      <c r="P73" s="10"/>
      <c r="Q73" s="113"/>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2"/>
      <c r="AQ73" s="10"/>
      <c r="AR73" s="10"/>
      <c r="AS73" s="10"/>
      <c r="AT73" s="10"/>
      <c r="AU73" s="10"/>
      <c r="AV73" s="10"/>
      <c r="AW73" s="10"/>
      <c r="AX73" s="10"/>
      <c r="AY73" s="10"/>
      <c r="AZ73" s="10"/>
      <c r="BA73" s="10"/>
      <c r="BB73" s="10"/>
      <c r="BC73" s="10"/>
      <c r="BD73" s="10"/>
    </row>
    <row r="74" spans="1:56" ht="2.25" customHeight="1" x14ac:dyDescent="0.25">
      <c r="A74" s="1"/>
      <c r="B74" s="10"/>
      <c r="C74" s="10"/>
      <c r="D74" s="10"/>
      <c r="E74" s="10"/>
      <c r="F74" s="10"/>
      <c r="G74" s="10"/>
      <c r="H74" s="10"/>
      <c r="I74" s="10"/>
      <c r="J74" s="10"/>
      <c r="K74" s="10"/>
      <c r="L74" s="10"/>
      <c r="M74" s="10"/>
      <c r="N74" s="9"/>
      <c r="O74" s="10"/>
      <c r="P74" s="10"/>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10"/>
      <c r="AR74" s="10"/>
      <c r="AS74" s="10"/>
      <c r="AT74" s="10"/>
      <c r="AU74" s="10"/>
      <c r="AV74" s="10"/>
      <c r="AW74" s="10"/>
      <c r="AX74" s="10"/>
      <c r="AY74" s="10"/>
      <c r="AZ74" s="10"/>
      <c r="BA74" s="10"/>
      <c r="BB74" s="10"/>
      <c r="BC74" s="10"/>
      <c r="BD74" s="10"/>
    </row>
    <row r="75" spans="1:56" ht="15" customHeight="1" x14ac:dyDescent="0.25">
      <c r="A75" s="1"/>
      <c r="B75" s="114" t="s">
        <v>47</v>
      </c>
      <c r="C75" s="88"/>
      <c r="D75" s="88"/>
      <c r="E75" s="88"/>
      <c r="F75" s="88"/>
      <c r="G75" s="88"/>
      <c r="H75" s="88"/>
      <c r="I75" s="88"/>
      <c r="J75" s="88"/>
      <c r="K75" s="88"/>
      <c r="L75" s="88"/>
      <c r="M75" s="88"/>
      <c r="N75" s="88"/>
      <c r="O75" s="88"/>
      <c r="P75" s="10"/>
      <c r="Q75" s="113"/>
      <c r="R75" s="115"/>
      <c r="S75" s="115"/>
      <c r="T75" s="115"/>
      <c r="U75" s="115"/>
      <c r="V75" s="115"/>
      <c r="W75" s="115"/>
      <c r="X75" s="115"/>
      <c r="Y75" s="115"/>
      <c r="Z75" s="115"/>
      <c r="AA75" s="115"/>
      <c r="AB75" s="115"/>
      <c r="AC75" s="115"/>
      <c r="AD75" s="115"/>
      <c r="AE75" s="115"/>
      <c r="AF75" s="115"/>
      <c r="AG75" s="115"/>
      <c r="AH75" s="115"/>
      <c r="AI75" s="115"/>
      <c r="AJ75" s="115"/>
      <c r="AK75" s="116"/>
      <c r="AL75" s="32"/>
      <c r="AM75" s="113"/>
      <c r="AN75" s="115"/>
      <c r="AO75" s="115"/>
      <c r="AP75" s="116"/>
      <c r="AQ75" s="10"/>
      <c r="AR75" s="10"/>
      <c r="AS75" s="10"/>
      <c r="AT75" s="10"/>
      <c r="AU75" s="10"/>
      <c r="AV75" s="10"/>
      <c r="AW75" s="10"/>
      <c r="AX75" s="10"/>
      <c r="AY75" s="10"/>
      <c r="AZ75" s="10"/>
      <c r="BA75" s="10"/>
      <c r="BB75" s="10"/>
      <c r="BC75" s="10"/>
      <c r="BD75" s="10"/>
    </row>
    <row r="76" spans="1:56" ht="2.25" customHeight="1" x14ac:dyDescent="0.25">
      <c r="A76" s="1"/>
      <c r="B76" s="10"/>
      <c r="C76" s="10"/>
      <c r="D76" s="10"/>
      <c r="E76" s="10"/>
      <c r="F76" s="10"/>
      <c r="G76" s="10"/>
      <c r="H76" s="10"/>
      <c r="I76" s="10"/>
      <c r="J76" s="10"/>
      <c r="K76" s="10"/>
      <c r="L76" s="10"/>
      <c r="M76" s="10"/>
      <c r="N76" s="9"/>
      <c r="O76" s="10"/>
      <c r="P76" s="10"/>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10"/>
      <c r="AR76" s="10"/>
      <c r="AS76" s="10"/>
      <c r="AT76" s="10"/>
      <c r="AU76" s="10"/>
      <c r="AV76" s="10"/>
      <c r="AW76" s="10"/>
      <c r="AX76" s="10"/>
      <c r="AY76" s="10"/>
      <c r="AZ76" s="10"/>
      <c r="BA76" s="10"/>
      <c r="BB76" s="10"/>
      <c r="BC76" s="10"/>
      <c r="BD76" s="10"/>
    </row>
    <row r="77" spans="1:56" ht="15" customHeight="1" x14ac:dyDescent="0.25">
      <c r="A77" s="1"/>
      <c r="B77" s="114" t="s">
        <v>48</v>
      </c>
      <c r="C77" s="88"/>
      <c r="D77" s="88"/>
      <c r="E77" s="88"/>
      <c r="F77" s="88"/>
      <c r="G77" s="88"/>
      <c r="H77" s="88"/>
      <c r="I77" s="88"/>
      <c r="J77" s="88"/>
      <c r="K77" s="88"/>
      <c r="L77" s="88"/>
      <c r="M77" s="88"/>
      <c r="N77" s="88"/>
      <c r="O77" s="88"/>
      <c r="P77" s="10"/>
      <c r="Q77" s="113"/>
      <c r="R77" s="115"/>
      <c r="S77" s="115"/>
      <c r="T77" s="116"/>
      <c r="U77" s="32"/>
      <c r="V77" s="113"/>
      <c r="W77" s="115"/>
      <c r="X77" s="115"/>
      <c r="Y77" s="115"/>
      <c r="Z77" s="115"/>
      <c r="AA77" s="115"/>
      <c r="AB77" s="115"/>
      <c r="AC77" s="115"/>
      <c r="AD77" s="115"/>
      <c r="AE77" s="115"/>
      <c r="AF77" s="115"/>
      <c r="AG77" s="115"/>
      <c r="AH77" s="115"/>
      <c r="AI77" s="115"/>
      <c r="AJ77" s="115"/>
      <c r="AK77" s="115"/>
      <c r="AL77" s="115"/>
      <c r="AM77" s="115"/>
      <c r="AN77" s="115"/>
      <c r="AO77" s="115"/>
      <c r="AP77" s="116"/>
      <c r="AQ77" s="10"/>
      <c r="AR77" s="10"/>
      <c r="AS77" s="10"/>
      <c r="AT77" s="10"/>
      <c r="AU77" s="10"/>
      <c r="AV77" s="10"/>
      <c r="AW77" s="10"/>
      <c r="AX77" s="10"/>
      <c r="AY77" s="10"/>
      <c r="AZ77" s="10"/>
      <c r="BA77" s="10"/>
      <c r="BB77" s="10"/>
      <c r="BC77" s="10"/>
      <c r="BD77" s="10"/>
    </row>
    <row r="78" spans="1:56" ht="2.25" customHeight="1" x14ac:dyDescent="0.25">
      <c r="A78" s="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row>
    <row r="79" spans="1:56" ht="15" customHeight="1" x14ac:dyDescent="0.25">
      <c r="A79" s="1"/>
      <c r="B79" s="114" t="s">
        <v>49</v>
      </c>
      <c r="C79" s="88"/>
      <c r="D79" s="88"/>
      <c r="E79" s="88"/>
      <c r="F79" s="88"/>
      <c r="G79" s="88"/>
      <c r="H79" s="88"/>
      <c r="I79" s="88"/>
      <c r="J79" s="88"/>
      <c r="K79" s="88"/>
      <c r="L79" s="88"/>
      <c r="M79" s="88"/>
      <c r="N79" s="88"/>
      <c r="O79" s="88"/>
      <c r="P79" s="10"/>
      <c r="Q79" s="59"/>
      <c r="R79" s="60"/>
      <c r="S79" s="60"/>
      <c r="T79" s="60"/>
      <c r="U79" s="61"/>
      <c r="V79" s="60"/>
      <c r="W79" s="60"/>
      <c r="X79" s="60"/>
      <c r="Y79" s="61"/>
      <c r="Z79" s="60"/>
      <c r="AA79" s="60"/>
      <c r="AB79" s="60"/>
      <c r="AC79" s="61"/>
      <c r="AD79" s="33"/>
      <c r="AE79" s="33"/>
      <c r="AF79" s="33"/>
      <c r="AG79" s="33"/>
      <c r="AH79" s="33"/>
      <c r="AI79" s="33"/>
      <c r="AJ79" s="33"/>
      <c r="AK79" s="33"/>
      <c r="AL79" s="33"/>
      <c r="AM79" s="33"/>
      <c r="AN79" s="33"/>
      <c r="AO79" s="33"/>
      <c r="AP79" s="33"/>
      <c r="AQ79" s="10"/>
      <c r="AR79" s="10"/>
      <c r="AS79" s="10"/>
      <c r="AT79" s="10"/>
      <c r="AU79" s="10"/>
      <c r="AV79" s="10"/>
      <c r="AW79" s="10"/>
      <c r="AX79" s="10"/>
      <c r="AY79" s="10"/>
      <c r="AZ79" s="10"/>
      <c r="BA79" s="10"/>
      <c r="BB79" s="10"/>
      <c r="BC79" s="10"/>
      <c r="BD79" s="10"/>
    </row>
    <row r="80" spans="1:56" ht="15" customHeight="1" x14ac:dyDescent="0.25">
      <c r="A80" s="1"/>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row>
    <row r="81" spans="1:56" ht="15" customHeight="1" x14ac:dyDescent="0.25">
      <c r="A81" s="31">
        <v>8</v>
      </c>
      <c r="B81" s="89" t="s">
        <v>50</v>
      </c>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10"/>
      <c r="AR81" s="10"/>
      <c r="AS81" s="10"/>
      <c r="AT81" s="10"/>
      <c r="AU81" s="10"/>
      <c r="AV81" s="10"/>
      <c r="AW81" s="10"/>
      <c r="AX81" s="10"/>
      <c r="AY81" s="10"/>
      <c r="AZ81" s="10"/>
      <c r="BA81" s="10"/>
      <c r="BB81" s="10"/>
      <c r="BC81" s="10"/>
      <c r="BD81" s="10"/>
    </row>
    <row r="82" spans="1:56" ht="2.25" customHeight="1" x14ac:dyDescent="0.25">
      <c r="A82" s="1"/>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row>
    <row r="83" spans="1:56" ht="15" customHeight="1" x14ac:dyDescent="0.25">
      <c r="A83" s="1"/>
      <c r="B83" s="114" t="s">
        <v>46</v>
      </c>
      <c r="C83" s="88"/>
      <c r="D83" s="88"/>
      <c r="E83" s="88"/>
      <c r="F83" s="88"/>
      <c r="G83" s="88"/>
      <c r="H83" s="88"/>
      <c r="I83" s="88"/>
      <c r="J83" s="88"/>
      <c r="K83" s="88"/>
      <c r="L83" s="88"/>
      <c r="M83" s="88"/>
      <c r="N83" s="88"/>
      <c r="O83" s="88"/>
      <c r="P83" s="10"/>
      <c r="Q83" s="113"/>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2"/>
      <c r="AQ83" s="10"/>
      <c r="AR83" s="10"/>
      <c r="AS83" s="10"/>
      <c r="AT83" s="10"/>
      <c r="AU83" s="10"/>
      <c r="AV83" s="10"/>
      <c r="AW83" s="10"/>
      <c r="AX83" s="10"/>
      <c r="AY83" s="10"/>
      <c r="AZ83" s="10"/>
      <c r="BA83" s="10"/>
      <c r="BB83" s="10"/>
      <c r="BC83" s="10"/>
      <c r="BD83" s="10"/>
    </row>
    <row r="84" spans="1:56" ht="2.25" customHeight="1" x14ac:dyDescent="0.25">
      <c r="A84" s="1"/>
      <c r="B84" s="10"/>
      <c r="C84" s="10"/>
      <c r="D84" s="10"/>
      <c r="E84" s="10"/>
      <c r="F84" s="10"/>
      <c r="G84" s="10"/>
      <c r="H84" s="10"/>
      <c r="I84" s="10"/>
      <c r="J84" s="10"/>
      <c r="K84" s="10"/>
      <c r="L84" s="10"/>
      <c r="M84" s="10"/>
      <c r="N84" s="9"/>
      <c r="O84" s="10"/>
      <c r="P84" s="10"/>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10"/>
      <c r="AR84" s="10"/>
      <c r="AS84" s="10"/>
      <c r="AT84" s="10"/>
      <c r="AU84" s="10"/>
      <c r="AV84" s="10"/>
      <c r="AW84" s="10"/>
      <c r="AX84" s="10"/>
      <c r="AY84" s="10"/>
      <c r="AZ84" s="10"/>
      <c r="BA84" s="10"/>
      <c r="BB84" s="10"/>
      <c r="BC84" s="10"/>
      <c r="BD84" s="10"/>
    </row>
    <row r="85" spans="1:56" ht="15" customHeight="1" x14ac:dyDescent="0.25">
      <c r="A85" s="1"/>
      <c r="B85" s="114" t="s">
        <v>47</v>
      </c>
      <c r="C85" s="88"/>
      <c r="D85" s="88"/>
      <c r="E85" s="88"/>
      <c r="F85" s="88"/>
      <c r="G85" s="88"/>
      <c r="H85" s="88"/>
      <c r="I85" s="88"/>
      <c r="J85" s="88"/>
      <c r="K85" s="88"/>
      <c r="L85" s="88"/>
      <c r="M85" s="88"/>
      <c r="N85" s="88"/>
      <c r="O85" s="88"/>
      <c r="P85" s="10"/>
      <c r="Q85" s="113"/>
      <c r="R85" s="115"/>
      <c r="S85" s="115"/>
      <c r="T85" s="115"/>
      <c r="U85" s="115"/>
      <c r="V85" s="115"/>
      <c r="W85" s="115"/>
      <c r="X85" s="115"/>
      <c r="Y85" s="115"/>
      <c r="Z85" s="115"/>
      <c r="AA85" s="115"/>
      <c r="AB85" s="115"/>
      <c r="AC85" s="115"/>
      <c r="AD85" s="115"/>
      <c r="AE85" s="115"/>
      <c r="AF85" s="115"/>
      <c r="AG85" s="115"/>
      <c r="AH85" s="115"/>
      <c r="AI85" s="115"/>
      <c r="AJ85" s="115"/>
      <c r="AK85" s="116"/>
      <c r="AL85" s="32"/>
      <c r="AM85" s="113"/>
      <c r="AN85" s="115"/>
      <c r="AO85" s="115"/>
      <c r="AP85" s="116"/>
      <c r="AQ85" s="10"/>
      <c r="AR85" s="10"/>
      <c r="AS85" s="10"/>
      <c r="AT85" s="10"/>
      <c r="AU85" s="10"/>
      <c r="AV85" s="10"/>
      <c r="AW85" s="10"/>
      <c r="AX85" s="10"/>
      <c r="AY85" s="10"/>
      <c r="AZ85" s="10"/>
      <c r="BA85" s="10"/>
      <c r="BB85" s="10"/>
      <c r="BC85" s="10"/>
      <c r="BD85" s="10"/>
    </row>
    <row r="86" spans="1:56" ht="2.25" customHeight="1" x14ac:dyDescent="0.25">
      <c r="A86" s="1"/>
      <c r="B86" s="10"/>
      <c r="C86" s="10"/>
      <c r="D86" s="10"/>
      <c r="E86" s="10"/>
      <c r="F86" s="10"/>
      <c r="G86" s="10"/>
      <c r="H86" s="10"/>
      <c r="I86" s="10"/>
      <c r="J86" s="10"/>
      <c r="K86" s="10"/>
      <c r="L86" s="10"/>
      <c r="M86" s="10"/>
      <c r="N86" s="9"/>
      <c r="O86" s="10"/>
      <c r="P86" s="10"/>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10"/>
      <c r="AR86" s="10"/>
      <c r="AS86" s="10"/>
      <c r="AT86" s="10"/>
      <c r="AU86" s="10"/>
      <c r="AV86" s="10"/>
      <c r="AW86" s="10"/>
      <c r="AX86" s="10"/>
      <c r="AY86" s="10"/>
      <c r="AZ86" s="10"/>
      <c r="BA86" s="10"/>
      <c r="BB86" s="10"/>
      <c r="BC86" s="10"/>
      <c r="BD86" s="10"/>
    </row>
    <row r="87" spans="1:56" ht="15" customHeight="1" x14ac:dyDescent="0.25">
      <c r="A87" s="1"/>
      <c r="B87" s="114" t="s">
        <v>48</v>
      </c>
      <c r="C87" s="88"/>
      <c r="D87" s="88"/>
      <c r="E87" s="88"/>
      <c r="F87" s="88"/>
      <c r="G87" s="88"/>
      <c r="H87" s="88"/>
      <c r="I87" s="88"/>
      <c r="J87" s="88"/>
      <c r="K87" s="88"/>
      <c r="L87" s="88"/>
      <c r="M87" s="88"/>
      <c r="N87" s="88"/>
      <c r="O87" s="88"/>
      <c r="P87" s="10"/>
      <c r="Q87" s="113"/>
      <c r="R87" s="115"/>
      <c r="S87" s="115"/>
      <c r="T87" s="116"/>
      <c r="U87" s="32"/>
      <c r="V87" s="113"/>
      <c r="W87" s="115"/>
      <c r="X87" s="115"/>
      <c r="Y87" s="115"/>
      <c r="Z87" s="115"/>
      <c r="AA87" s="115"/>
      <c r="AB87" s="115"/>
      <c r="AC87" s="115"/>
      <c r="AD87" s="115"/>
      <c r="AE87" s="115"/>
      <c r="AF87" s="115"/>
      <c r="AG87" s="115"/>
      <c r="AH87" s="115"/>
      <c r="AI87" s="115"/>
      <c r="AJ87" s="115"/>
      <c r="AK87" s="115"/>
      <c r="AL87" s="115"/>
      <c r="AM87" s="115"/>
      <c r="AN87" s="115"/>
      <c r="AO87" s="115"/>
      <c r="AP87" s="116"/>
      <c r="AQ87" s="10"/>
      <c r="AR87" s="10"/>
      <c r="AS87" s="10"/>
      <c r="AT87" s="10"/>
      <c r="AU87" s="10"/>
      <c r="AV87" s="10"/>
      <c r="AW87" s="10"/>
      <c r="AX87" s="10"/>
      <c r="AY87" s="10"/>
      <c r="AZ87" s="10"/>
      <c r="BA87" s="10"/>
      <c r="BB87" s="10"/>
      <c r="BC87" s="10"/>
      <c r="BD87" s="10"/>
    </row>
    <row r="88" spans="1:56" ht="2.25" customHeight="1" x14ac:dyDescent="0.25">
      <c r="A88" s="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row>
    <row r="89" spans="1:56" ht="15" customHeight="1" x14ac:dyDescent="0.25">
      <c r="A89" s="89"/>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10"/>
      <c r="AR89" s="10"/>
      <c r="AS89" s="10"/>
      <c r="AT89" s="10"/>
      <c r="AU89" s="10"/>
      <c r="AV89" s="10"/>
      <c r="AW89" s="10"/>
      <c r="AX89" s="10"/>
      <c r="AY89" s="10"/>
      <c r="AZ89" s="10"/>
      <c r="BA89" s="10"/>
      <c r="BB89" s="10"/>
      <c r="BC89" s="10"/>
      <c r="BD89" s="10"/>
    </row>
    <row r="90" spans="1:56" ht="15" customHeight="1" x14ac:dyDescent="0.25">
      <c r="A90" s="31">
        <v>9</v>
      </c>
      <c r="B90" s="89" t="s">
        <v>51</v>
      </c>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10"/>
      <c r="AR90" s="10"/>
      <c r="AS90" s="10"/>
      <c r="AT90" s="10"/>
      <c r="AU90" s="10"/>
      <c r="AV90" s="10"/>
      <c r="AW90" s="10"/>
      <c r="AX90" s="10"/>
      <c r="AY90" s="10"/>
      <c r="AZ90" s="10"/>
      <c r="BA90" s="10"/>
      <c r="BB90" s="10"/>
      <c r="BC90" s="10"/>
      <c r="BD90" s="10"/>
    </row>
    <row r="91" spans="1:56" ht="2.25" customHeight="1" x14ac:dyDescent="0.25">
      <c r="A91" s="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row>
    <row r="92" spans="1:56" ht="15" customHeight="1" x14ac:dyDescent="0.25">
      <c r="A92" s="1"/>
      <c r="B92" s="114" t="s">
        <v>46</v>
      </c>
      <c r="C92" s="88"/>
      <c r="D92" s="88"/>
      <c r="E92" s="88"/>
      <c r="F92" s="88"/>
      <c r="G92" s="88"/>
      <c r="H92" s="88"/>
      <c r="I92" s="88"/>
      <c r="J92" s="88"/>
      <c r="K92" s="88"/>
      <c r="L92" s="88"/>
      <c r="M92" s="88"/>
      <c r="N92" s="88"/>
      <c r="O92" s="88"/>
      <c r="P92" s="10"/>
      <c r="Q92" s="113"/>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2"/>
      <c r="AQ92" s="10"/>
      <c r="AR92" s="10"/>
      <c r="AS92" s="10"/>
      <c r="AT92" s="10"/>
      <c r="AU92" s="10"/>
      <c r="AV92" s="10"/>
      <c r="AW92" s="10"/>
      <c r="AX92" s="10"/>
      <c r="AY92" s="10"/>
      <c r="AZ92" s="10"/>
      <c r="BA92" s="10"/>
      <c r="BB92" s="10"/>
      <c r="BC92" s="10"/>
      <c r="BD92" s="10"/>
    </row>
    <row r="93" spans="1:56" ht="2.25" customHeight="1" x14ac:dyDescent="0.25">
      <c r="A93" s="1"/>
      <c r="B93" s="10"/>
      <c r="C93" s="10"/>
      <c r="D93" s="10"/>
      <c r="E93" s="10"/>
      <c r="F93" s="10"/>
      <c r="G93" s="10"/>
      <c r="H93" s="10"/>
      <c r="I93" s="10"/>
      <c r="J93" s="10"/>
      <c r="K93" s="10"/>
      <c r="L93" s="10"/>
      <c r="M93" s="10"/>
      <c r="N93" s="9"/>
      <c r="O93" s="10"/>
      <c r="P93" s="10"/>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10"/>
      <c r="AR93" s="10"/>
      <c r="AS93" s="10"/>
      <c r="AT93" s="10"/>
      <c r="AU93" s="10"/>
      <c r="AV93" s="10"/>
      <c r="AW93" s="10"/>
      <c r="AX93" s="10"/>
      <c r="AY93" s="10"/>
      <c r="AZ93" s="10"/>
      <c r="BA93" s="10"/>
      <c r="BB93" s="10"/>
      <c r="BC93" s="10"/>
      <c r="BD93" s="10"/>
    </row>
    <row r="94" spans="1:56" ht="15" customHeight="1" x14ac:dyDescent="0.25">
      <c r="A94" s="1"/>
      <c r="B94" s="114" t="s">
        <v>47</v>
      </c>
      <c r="C94" s="88"/>
      <c r="D94" s="88"/>
      <c r="E94" s="88"/>
      <c r="F94" s="88"/>
      <c r="G94" s="88"/>
      <c r="H94" s="88"/>
      <c r="I94" s="88"/>
      <c r="J94" s="88"/>
      <c r="K94" s="88"/>
      <c r="L94" s="88"/>
      <c r="M94" s="88"/>
      <c r="N94" s="88"/>
      <c r="O94" s="88"/>
      <c r="P94" s="10"/>
      <c r="Q94" s="113"/>
      <c r="R94" s="115"/>
      <c r="S94" s="115"/>
      <c r="T94" s="115"/>
      <c r="U94" s="115"/>
      <c r="V94" s="115"/>
      <c r="W94" s="115"/>
      <c r="X94" s="115"/>
      <c r="Y94" s="115"/>
      <c r="Z94" s="115"/>
      <c r="AA94" s="115"/>
      <c r="AB94" s="115"/>
      <c r="AC94" s="115"/>
      <c r="AD94" s="115"/>
      <c r="AE94" s="115"/>
      <c r="AF94" s="115"/>
      <c r="AG94" s="115"/>
      <c r="AH94" s="115"/>
      <c r="AI94" s="115"/>
      <c r="AJ94" s="115"/>
      <c r="AK94" s="116"/>
      <c r="AL94" s="32"/>
      <c r="AM94" s="113"/>
      <c r="AN94" s="115"/>
      <c r="AO94" s="115"/>
      <c r="AP94" s="116"/>
      <c r="AQ94" s="10"/>
      <c r="AR94" s="10"/>
      <c r="AS94" s="10"/>
      <c r="AT94" s="10"/>
      <c r="AU94" s="10"/>
      <c r="AV94" s="10"/>
      <c r="AW94" s="10"/>
      <c r="AX94" s="10"/>
      <c r="AY94" s="10"/>
      <c r="AZ94" s="10"/>
      <c r="BA94" s="10"/>
      <c r="BB94" s="10"/>
      <c r="BC94" s="10"/>
      <c r="BD94" s="10"/>
    </row>
    <row r="95" spans="1:56" ht="2.25" customHeight="1" x14ac:dyDescent="0.25">
      <c r="A95" s="1"/>
      <c r="B95" s="10"/>
      <c r="C95" s="10"/>
      <c r="D95" s="10"/>
      <c r="E95" s="10"/>
      <c r="F95" s="10"/>
      <c r="G95" s="10"/>
      <c r="H95" s="10"/>
      <c r="I95" s="10"/>
      <c r="J95" s="10"/>
      <c r="K95" s="10"/>
      <c r="L95" s="10"/>
      <c r="M95" s="10"/>
      <c r="N95" s="9"/>
      <c r="O95" s="10"/>
      <c r="P95" s="10"/>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10"/>
      <c r="AR95" s="10"/>
      <c r="AS95" s="10"/>
      <c r="AT95" s="10"/>
      <c r="AU95" s="10"/>
      <c r="AV95" s="10"/>
      <c r="AW95" s="10"/>
      <c r="AX95" s="10"/>
      <c r="AY95" s="10"/>
      <c r="AZ95" s="10"/>
      <c r="BA95" s="10"/>
      <c r="BB95" s="10"/>
      <c r="BC95" s="10"/>
      <c r="BD95" s="10"/>
    </row>
    <row r="96" spans="1:56" ht="15" customHeight="1" x14ac:dyDescent="0.25">
      <c r="A96" s="1"/>
      <c r="B96" s="114" t="s">
        <v>48</v>
      </c>
      <c r="C96" s="88"/>
      <c r="D96" s="88"/>
      <c r="E96" s="88"/>
      <c r="F96" s="88"/>
      <c r="G96" s="88"/>
      <c r="H96" s="88"/>
      <c r="I96" s="88"/>
      <c r="J96" s="88"/>
      <c r="K96" s="88"/>
      <c r="L96" s="88"/>
      <c r="M96" s="88"/>
      <c r="N96" s="88"/>
      <c r="O96" s="88"/>
      <c r="P96" s="10"/>
      <c r="Q96" s="113"/>
      <c r="R96" s="115"/>
      <c r="S96" s="115"/>
      <c r="T96" s="116"/>
      <c r="U96" s="32"/>
      <c r="V96" s="113"/>
      <c r="W96" s="115"/>
      <c r="X96" s="115"/>
      <c r="Y96" s="115"/>
      <c r="Z96" s="115"/>
      <c r="AA96" s="115"/>
      <c r="AB96" s="115"/>
      <c r="AC96" s="115"/>
      <c r="AD96" s="115"/>
      <c r="AE96" s="115"/>
      <c r="AF96" s="115"/>
      <c r="AG96" s="115"/>
      <c r="AH96" s="115"/>
      <c r="AI96" s="115"/>
      <c r="AJ96" s="115"/>
      <c r="AK96" s="115"/>
      <c r="AL96" s="115"/>
      <c r="AM96" s="115"/>
      <c r="AN96" s="115"/>
      <c r="AO96" s="115"/>
      <c r="AP96" s="116"/>
      <c r="AQ96" s="10"/>
      <c r="AR96" s="10"/>
      <c r="AS96" s="10"/>
      <c r="AT96" s="10"/>
      <c r="AU96" s="10"/>
      <c r="AV96" s="10"/>
      <c r="AW96" s="10"/>
      <c r="AX96" s="10"/>
      <c r="AY96" s="10"/>
      <c r="AZ96" s="10"/>
      <c r="BA96" s="10"/>
      <c r="BB96" s="10"/>
      <c r="BC96" s="10"/>
      <c r="BD96" s="10"/>
    </row>
    <row r="97" spans="1:56" ht="2.25" customHeight="1" x14ac:dyDescent="0.25">
      <c r="A97" s="1"/>
      <c r="B97" s="10"/>
      <c r="C97" s="10"/>
      <c r="D97" s="10"/>
      <c r="E97" s="10"/>
      <c r="F97" s="10"/>
      <c r="G97" s="10"/>
      <c r="H97" s="10"/>
      <c r="I97" s="10"/>
      <c r="J97" s="10"/>
      <c r="K97" s="10"/>
      <c r="L97" s="10"/>
      <c r="M97" s="10"/>
      <c r="N97" s="10"/>
      <c r="O97" s="10"/>
      <c r="P97" s="10"/>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10"/>
      <c r="AR97" s="10"/>
      <c r="AS97" s="10"/>
      <c r="AT97" s="10"/>
      <c r="AU97" s="10"/>
      <c r="AV97" s="10"/>
      <c r="AW97" s="10"/>
      <c r="AX97" s="10"/>
      <c r="AY97" s="10"/>
      <c r="AZ97" s="10"/>
      <c r="BA97" s="10"/>
      <c r="BB97" s="10"/>
      <c r="BC97" s="10"/>
      <c r="BD97" s="10"/>
    </row>
    <row r="98" spans="1:56" ht="15" customHeight="1" x14ac:dyDescent="0.25">
      <c r="A98" s="1"/>
      <c r="B98" s="114" t="s">
        <v>52</v>
      </c>
      <c r="C98" s="88"/>
      <c r="D98" s="88"/>
      <c r="E98" s="88"/>
      <c r="F98" s="88"/>
      <c r="G98" s="88"/>
      <c r="H98" s="88"/>
      <c r="I98" s="88"/>
      <c r="J98" s="88"/>
      <c r="K98" s="88"/>
      <c r="L98" s="88"/>
      <c r="M98" s="88"/>
      <c r="N98" s="88"/>
      <c r="O98" s="88"/>
      <c r="P98" s="10"/>
      <c r="Q98" s="113"/>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2"/>
      <c r="AQ98" s="10"/>
      <c r="AR98" s="10"/>
      <c r="AS98" s="10"/>
      <c r="AT98" s="10"/>
      <c r="AU98" s="10"/>
      <c r="AV98" s="10"/>
      <c r="AW98" s="10"/>
      <c r="AX98" s="10"/>
      <c r="AY98" s="10"/>
      <c r="AZ98" s="10"/>
      <c r="BA98" s="10"/>
      <c r="BB98" s="10"/>
      <c r="BC98" s="10"/>
      <c r="BD98" s="10"/>
    </row>
    <row r="99" spans="1:56" ht="15" customHeight="1" x14ac:dyDescent="0.25">
      <c r="A99" s="89"/>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10"/>
      <c r="AR99" s="10"/>
      <c r="AS99" s="10"/>
      <c r="AT99" s="10"/>
      <c r="AU99" s="10"/>
      <c r="AV99" s="10"/>
      <c r="AW99" s="10"/>
      <c r="AX99" s="10"/>
      <c r="AY99" s="10"/>
      <c r="AZ99" s="10"/>
      <c r="BA99" s="10"/>
      <c r="BB99" s="10"/>
      <c r="BC99" s="10"/>
      <c r="BD99" s="10"/>
    </row>
    <row r="100" spans="1:56" ht="15" customHeight="1" x14ac:dyDescent="0.25">
      <c r="A100" s="31">
        <v>10</v>
      </c>
      <c r="B100" s="89" t="s">
        <v>53</v>
      </c>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10"/>
      <c r="AR100" s="10"/>
      <c r="AS100" s="10"/>
      <c r="AT100" s="10"/>
      <c r="AU100" s="10"/>
      <c r="AV100" s="10"/>
      <c r="AW100" s="10"/>
      <c r="AX100" s="10"/>
      <c r="AY100" s="10"/>
      <c r="AZ100" s="10"/>
      <c r="BA100" s="10"/>
      <c r="BB100" s="10"/>
      <c r="BC100" s="10"/>
      <c r="BD100" s="10"/>
    </row>
    <row r="101" spans="1:56" ht="2.25" customHeight="1" x14ac:dyDescent="0.25">
      <c r="A101" s="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row>
    <row r="102" spans="1:56" ht="15" customHeight="1" x14ac:dyDescent="0.25">
      <c r="A102" s="1"/>
      <c r="B102" s="114" t="s">
        <v>46</v>
      </c>
      <c r="C102" s="88"/>
      <c r="D102" s="88"/>
      <c r="E102" s="88"/>
      <c r="F102" s="88"/>
      <c r="G102" s="88"/>
      <c r="H102" s="88"/>
      <c r="I102" s="88"/>
      <c r="J102" s="88"/>
      <c r="K102" s="88"/>
      <c r="L102" s="88"/>
      <c r="M102" s="88"/>
      <c r="N102" s="88"/>
      <c r="O102" s="88"/>
      <c r="P102" s="10"/>
      <c r="Q102" s="113"/>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2"/>
      <c r="AQ102" s="10"/>
      <c r="AR102" s="10"/>
      <c r="AS102" s="10"/>
      <c r="AT102" s="10"/>
      <c r="AU102" s="10"/>
      <c r="AV102" s="10"/>
      <c r="AW102" s="10"/>
      <c r="AX102" s="10"/>
      <c r="AY102" s="10"/>
      <c r="AZ102" s="10"/>
      <c r="BA102" s="10"/>
      <c r="BB102" s="10"/>
      <c r="BC102" s="10"/>
      <c r="BD102" s="10"/>
    </row>
    <row r="103" spans="1:56" ht="2.25" customHeight="1" x14ac:dyDescent="0.25">
      <c r="A103" s="1"/>
      <c r="B103" s="10"/>
      <c r="C103" s="10"/>
      <c r="D103" s="10"/>
      <c r="E103" s="10"/>
      <c r="F103" s="10"/>
      <c r="G103" s="10"/>
      <c r="H103" s="10"/>
      <c r="I103" s="10"/>
      <c r="J103" s="10"/>
      <c r="K103" s="10"/>
      <c r="L103" s="10"/>
      <c r="M103" s="10"/>
      <c r="N103" s="9"/>
      <c r="O103" s="10"/>
      <c r="P103" s="10"/>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10"/>
      <c r="AR103" s="10"/>
      <c r="AS103" s="10"/>
      <c r="AT103" s="10"/>
      <c r="AU103" s="10"/>
      <c r="AV103" s="10"/>
      <c r="AW103" s="10"/>
      <c r="AX103" s="10"/>
      <c r="AY103" s="10"/>
      <c r="AZ103" s="10"/>
      <c r="BA103" s="10"/>
      <c r="BB103" s="10"/>
      <c r="BC103" s="10"/>
      <c r="BD103" s="10"/>
    </row>
    <row r="104" spans="1:56" ht="15" customHeight="1" x14ac:dyDescent="0.25">
      <c r="A104" s="1"/>
      <c r="B104" s="114" t="s">
        <v>47</v>
      </c>
      <c r="C104" s="88"/>
      <c r="D104" s="88"/>
      <c r="E104" s="88"/>
      <c r="F104" s="88"/>
      <c r="G104" s="88"/>
      <c r="H104" s="88"/>
      <c r="I104" s="88"/>
      <c r="J104" s="88"/>
      <c r="K104" s="88"/>
      <c r="L104" s="88"/>
      <c r="M104" s="88"/>
      <c r="N104" s="88"/>
      <c r="O104" s="88"/>
      <c r="P104" s="10"/>
      <c r="Q104" s="113"/>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32"/>
      <c r="AM104" s="113"/>
      <c r="AN104" s="115"/>
      <c r="AO104" s="115"/>
      <c r="AP104" s="116"/>
      <c r="AQ104" s="10"/>
      <c r="AR104" s="10"/>
      <c r="AS104" s="10"/>
      <c r="AT104" s="10"/>
      <c r="AU104" s="10"/>
      <c r="AV104" s="10"/>
      <c r="AW104" s="10"/>
      <c r="AX104" s="10"/>
      <c r="AY104" s="10"/>
      <c r="AZ104" s="10"/>
      <c r="BA104" s="10"/>
      <c r="BB104" s="10"/>
      <c r="BC104" s="10"/>
      <c r="BD104" s="10"/>
    </row>
    <row r="105" spans="1:56" ht="2.25" customHeight="1" x14ac:dyDescent="0.25">
      <c r="A105" s="1"/>
      <c r="B105" s="10"/>
      <c r="C105" s="10"/>
      <c r="D105" s="10"/>
      <c r="E105" s="10"/>
      <c r="F105" s="10"/>
      <c r="G105" s="10"/>
      <c r="H105" s="10"/>
      <c r="I105" s="10"/>
      <c r="J105" s="10"/>
      <c r="K105" s="10"/>
      <c r="L105" s="10"/>
      <c r="M105" s="10"/>
      <c r="N105" s="9"/>
      <c r="O105" s="10"/>
      <c r="P105" s="10"/>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10"/>
      <c r="AR105" s="10"/>
      <c r="AS105" s="10"/>
      <c r="AT105" s="10"/>
      <c r="AU105" s="10"/>
      <c r="AV105" s="10"/>
      <c r="AW105" s="10"/>
      <c r="AX105" s="10"/>
      <c r="AY105" s="10"/>
      <c r="AZ105" s="10"/>
      <c r="BA105" s="10"/>
      <c r="BB105" s="10"/>
      <c r="BC105" s="10"/>
      <c r="BD105" s="10"/>
    </row>
    <row r="106" spans="1:56" ht="15" customHeight="1" x14ac:dyDescent="0.25">
      <c r="A106" s="1"/>
      <c r="B106" s="114" t="s">
        <v>48</v>
      </c>
      <c r="C106" s="88"/>
      <c r="D106" s="88"/>
      <c r="E106" s="88"/>
      <c r="F106" s="88"/>
      <c r="G106" s="88"/>
      <c r="H106" s="88"/>
      <c r="I106" s="88"/>
      <c r="J106" s="88"/>
      <c r="K106" s="88"/>
      <c r="L106" s="88"/>
      <c r="M106" s="88"/>
      <c r="N106" s="88"/>
      <c r="O106" s="88"/>
      <c r="P106" s="10"/>
      <c r="Q106" s="113"/>
      <c r="R106" s="115"/>
      <c r="S106" s="115"/>
      <c r="T106" s="116"/>
      <c r="U106" s="32"/>
      <c r="V106" s="113"/>
      <c r="W106" s="115"/>
      <c r="X106" s="115"/>
      <c r="Y106" s="115"/>
      <c r="Z106" s="115"/>
      <c r="AA106" s="115"/>
      <c r="AB106" s="115"/>
      <c r="AC106" s="115"/>
      <c r="AD106" s="115"/>
      <c r="AE106" s="115"/>
      <c r="AF106" s="115"/>
      <c r="AG106" s="115"/>
      <c r="AH106" s="115"/>
      <c r="AI106" s="115"/>
      <c r="AJ106" s="115"/>
      <c r="AK106" s="115"/>
      <c r="AL106" s="115"/>
      <c r="AM106" s="115"/>
      <c r="AN106" s="115"/>
      <c r="AO106" s="115"/>
      <c r="AP106" s="116"/>
      <c r="AQ106" s="10"/>
      <c r="AR106" s="10"/>
      <c r="AS106" s="10"/>
      <c r="AT106" s="10"/>
      <c r="AU106" s="10"/>
      <c r="AV106" s="10"/>
      <c r="AW106" s="10"/>
      <c r="AX106" s="10"/>
      <c r="AY106" s="10"/>
      <c r="AZ106" s="10"/>
      <c r="BA106" s="10"/>
      <c r="BB106" s="10"/>
      <c r="BC106" s="10"/>
      <c r="BD106" s="10"/>
    </row>
    <row r="107" spans="1:56" ht="2.25" customHeight="1" x14ac:dyDescent="0.25">
      <c r="A107" s="1"/>
      <c r="B107" s="10"/>
      <c r="C107" s="10"/>
      <c r="D107" s="10"/>
      <c r="E107" s="10"/>
      <c r="F107" s="10"/>
      <c r="G107" s="10"/>
      <c r="H107" s="10"/>
      <c r="I107" s="10"/>
      <c r="J107" s="10"/>
      <c r="K107" s="10"/>
      <c r="L107" s="10"/>
      <c r="M107" s="10"/>
      <c r="N107" s="10"/>
      <c r="O107" s="10"/>
      <c r="P107" s="10"/>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10"/>
      <c r="AR107" s="10"/>
      <c r="AS107" s="10"/>
      <c r="AT107" s="10"/>
      <c r="AU107" s="10"/>
      <c r="AV107" s="10"/>
      <c r="AW107" s="10"/>
      <c r="AX107" s="10"/>
      <c r="AY107" s="10"/>
      <c r="AZ107" s="10"/>
      <c r="BA107" s="10"/>
      <c r="BB107" s="10"/>
      <c r="BC107" s="10"/>
      <c r="BD107" s="10"/>
    </row>
    <row r="108" spans="1:56" ht="15" customHeight="1" x14ac:dyDescent="0.25">
      <c r="A108" s="1"/>
      <c r="B108" s="114" t="s">
        <v>52</v>
      </c>
      <c r="C108" s="88"/>
      <c r="D108" s="88"/>
      <c r="E108" s="88"/>
      <c r="F108" s="88"/>
      <c r="G108" s="88"/>
      <c r="H108" s="88"/>
      <c r="I108" s="88"/>
      <c r="J108" s="88"/>
      <c r="K108" s="88"/>
      <c r="L108" s="88"/>
      <c r="M108" s="88"/>
      <c r="N108" s="88"/>
      <c r="O108" s="88"/>
      <c r="P108" s="10"/>
      <c r="Q108" s="192"/>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4"/>
      <c r="AQ108" s="10"/>
      <c r="AR108" s="10"/>
      <c r="AS108" s="10"/>
      <c r="AT108" s="10"/>
      <c r="AU108" s="10"/>
      <c r="AV108" s="10"/>
      <c r="AW108" s="10"/>
      <c r="AX108" s="10"/>
      <c r="AY108" s="10"/>
      <c r="AZ108" s="10"/>
      <c r="BA108" s="10"/>
      <c r="BB108" s="10"/>
      <c r="BC108" s="10"/>
      <c r="BD108" s="10"/>
    </row>
    <row r="109" spans="1:56" ht="15" customHeight="1" x14ac:dyDescent="0.25">
      <c r="A109" s="89"/>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10"/>
      <c r="AR109" s="10"/>
      <c r="AS109" s="10"/>
      <c r="AT109" s="10"/>
      <c r="AU109" s="10"/>
      <c r="AV109" s="10"/>
      <c r="AW109" s="10"/>
      <c r="AX109" s="10"/>
      <c r="AY109" s="10"/>
      <c r="AZ109" s="10"/>
      <c r="BA109" s="10"/>
      <c r="BB109" s="10"/>
      <c r="BC109" s="10"/>
      <c r="BD109" s="10"/>
    </row>
    <row r="110" spans="1:56" ht="15" customHeight="1" x14ac:dyDescent="0.25">
      <c r="A110" s="31">
        <v>11</v>
      </c>
      <c r="B110" s="89" t="s">
        <v>54</v>
      </c>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10"/>
      <c r="AR110" s="10"/>
      <c r="AS110" s="10"/>
      <c r="AT110" s="10"/>
      <c r="AU110" s="10"/>
      <c r="AV110" s="10"/>
      <c r="AW110" s="10"/>
      <c r="AX110" s="10"/>
      <c r="AY110" s="10"/>
      <c r="AZ110" s="10"/>
      <c r="BA110" s="10"/>
      <c r="BB110" s="10"/>
      <c r="BC110" s="10"/>
      <c r="BD110" s="10"/>
    </row>
    <row r="111" spans="1:56" ht="2.25" customHeight="1" x14ac:dyDescent="0.25">
      <c r="A111" s="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row>
    <row r="112" spans="1:56" ht="15" customHeight="1" x14ac:dyDescent="0.25">
      <c r="A112" s="1"/>
      <c r="B112" s="99" t="s">
        <v>55</v>
      </c>
      <c r="C112" s="88"/>
      <c r="D112" s="88"/>
      <c r="E112" s="88"/>
      <c r="F112" s="88"/>
      <c r="G112" s="88"/>
      <c r="H112" s="88"/>
      <c r="I112" s="88"/>
      <c r="J112" s="88"/>
      <c r="K112" s="88"/>
      <c r="L112" s="88"/>
      <c r="M112" s="88"/>
      <c r="N112" s="88"/>
      <c r="O112" s="88"/>
      <c r="P112" s="10"/>
      <c r="Q112" s="110"/>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2"/>
      <c r="AQ112" s="19"/>
      <c r="AR112" s="10"/>
      <c r="AS112" s="10"/>
      <c r="AT112" s="10"/>
      <c r="AU112" s="10"/>
      <c r="AV112" s="10"/>
      <c r="AW112" s="10"/>
      <c r="AX112" s="10"/>
      <c r="AY112" s="10"/>
      <c r="AZ112" s="10"/>
      <c r="BA112" s="10"/>
      <c r="BB112" s="10"/>
      <c r="BC112" s="10"/>
      <c r="BD112" s="10"/>
    </row>
    <row r="113" spans="1:56" ht="2.25" customHeight="1" x14ac:dyDescent="0.25">
      <c r="A113" s="1"/>
      <c r="B113" s="10"/>
      <c r="C113" s="10"/>
      <c r="D113" s="10"/>
      <c r="E113" s="10"/>
      <c r="F113" s="10"/>
      <c r="G113" s="10"/>
      <c r="H113" s="10"/>
      <c r="I113" s="10"/>
      <c r="J113" s="10"/>
      <c r="K113" s="10"/>
      <c r="L113" s="10"/>
      <c r="M113" s="10"/>
      <c r="N113" s="10"/>
      <c r="O113" s="10"/>
      <c r="P113" s="9"/>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19"/>
      <c r="AR113" s="10"/>
      <c r="AS113" s="10"/>
      <c r="AT113" s="10"/>
      <c r="AU113" s="10"/>
      <c r="AV113" s="10"/>
      <c r="AW113" s="10"/>
      <c r="AX113" s="10"/>
      <c r="AY113" s="10"/>
      <c r="AZ113" s="10"/>
      <c r="BA113" s="10"/>
      <c r="BB113" s="10"/>
      <c r="BC113" s="10"/>
      <c r="BD113" s="10"/>
    </row>
    <row r="114" spans="1:56" ht="15" customHeight="1" x14ac:dyDescent="0.25">
      <c r="A114" s="1"/>
      <c r="B114" s="99" t="s">
        <v>56</v>
      </c>
      <c r="C114" s="88"/>
      <c r="D114" s="88"/>
      <c r="E114" s="88"/>
      <c r="F114" s="88"/>
      <c r="G114" s="88"/>
      <c r="H114" s="88"/>
      <c r="I114" s="88"/>
      <c r="J114" s="88"/>
      <c r="K114" s="88"/>
      <c r="L114" s="88"/>
      <c r="M114" s="88"/>
      <c r="N114" s="88"/>
      <c r="O114" s="88"/>
      <c r="P114" s="10"/>
      <c r="Q114" s="110"/>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2"/>
      <c r="AQ114" s="19"/>
      <c r="AR114" s="10"/>
      <c r="AS114" s="10"/>
      <c r="AT114" s="10"/>
      <c r="AU114" s="10"/>
      <c r="AV114" s="10"/>
      <c r="AW114" s="10"/>
      <c r="AX114" s="10"/>
      <c r="AY114" s="10"/>
      <c r="AZ114" s="10"/>
      <c r="BA114" s="10"/>
      <c r="BB114" s="10"/>
      <c r="BC114" s="10"/>
      <c r="BD114" s="10"/>
    </row>
    <row r="115" spans="1:56" ht="2.25" customHeight="1" x14ac:dyDescent="0.25">
      <c r="A115" s="1"/>
      <c r="B115" s="10"/>
      <c r="C115" s="10"/>
      <c r="D115" s="10"/>
      <c r="E115" s="10"/>
      <c r="F115" s="10"/>
      <c r="G115" s="10"/>
      <c r="H115" s="10"/>
      <c r="I115" s="10"/>
      <c r="J115" s="10"/>
      <c r="K115" s="10"/>
      <c r="L115" s="10"/>
      <c r="M115" s="10"/>
      <c r="N115" s="10"/>
      <c r="O115" s="10"/>
      <c r="P115" s="9"/>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19"/>
      <c r="AR115" s="10"/>
      <c r="AS115" s="10"/>
      <c r="AT115" s="10"/>
      <c r="AU115" s="10"/>
      <c r="AV115" s="10"/>
      <c r="AW115" s="10"/>
      <c r="AX115" s="10"/>
      <c r="AY115" s="10"/>
      <c r="AZ115" s="10"/>
      <c r="BA115" s="10"/>
      <c r="BB115" s="10"/>
      <c r="BC115" s="10"/>
      <c r="BD115" s="10"/>
    </row>
    <row r="116" spans="1:56" ht="15" customHeight="1" x14ac:dyDescent="0.25">
      <c r="A116" s="1"/>
      <c r="B116" s="99" t="s">
        <v>57</v>
      </c>
      <c r="C116" s="88"/>
      <c r="D116" s="88"/>
      <c r="E116" s="88"/>
      <c r="F116" s="88"/>
      <c r="G116" s="88"/>
      <c r="H116" s="88"/>
      <c r="I116" s="88"/>
      <c r="J116" s="88"/>
      <c r="K116" s="88"/>
      <c r="L116" s="88"/>
      <c r="M116" s="88"/>
      <c r="N116" s="88"/>
      <c r="O116" s="88"/>
      <c r="P116" s="10"/>
      <c r="Q116" s="110"/>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2"/>
      <c r="AQ116" s="19"/>
      <c r="AR116" s="10"/>
      <c r="AS116" s="10"/>
      <c r="AT116" s="10"/>
      <c r="AU116" s="10"/>
      <c r="AV116" s="10"/>
      <c r="AW116" s="10"/>
      <c r="AX116" s="10"/>
      <c r="AY116" s="10"/>
      <c r="AZ116" s="10"/>
      <c r="BA116" s="10"/>
      <c r="BB116" s="10"/>
      <c r="BC116" s="10"/>
      <c r="BD116" s="10"/>
    </row>
    <row r="117" spans="1:56" ht="2.25" customHeight="1" x14ac:dyDescent="0.25">
      <c r="A117" s="1"/>
      <c r="B117" s="10"/>
      <c r="C117" s="10"/>
      <c r="D117" s="10"/>
      <c r="E117" s="10"/>
      <c r="F117" s="10"/>
      <c r="G117" s="10"/>
      <c r="H117" s="10"/>
      <c r="I117" s="10"/>
      <c r="J117" s="10"/>
      <c r="K117" s="10"/>
      <c r="L117" s="10"/>
      <c r="M117" s="10"/>
      <c r="N117" s="10"/>
      <c r="O117" s="10"/>
      <c r="P117" s="9"/>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row>
    <row r="118" spans="1:56" ht="15" customHeight="1" x14ac:dyDescent="0.25">
      <c r="A118" s="1"/>
      <c r="B118" s="99" t="s">
        <v>58</v>
      </c>
      <c r="C118" s="88"/>
      <c r="D118" s="88"/>
      <c r="E118" s="88"/>
      <c r="F118" s="88"/>
      <c r="G118" s="88"/>
      <c r="H118" s="88"/>
      <c r="I118" s="88"/>
      <c r="J118" s="88"/>
      <c r="K118" s="88"/>
      <c r="L118" s="88"/>
      <c r="M118" s="88"/>
      <c r="N118" s="88"/>
      <c r="O118" s="88"/>
      <c r="P118" s="10"/>
      <c r="Q118" s="142"/>
      <c r="R118" s="143"/>
      <c r="S118" s="143"/>
      <c r="T118" s="143"/>
      <c r="U118" s="143"/>
      <c r="V118" s="144"/>
      <c r="W118" s="88" t="s">
        <v>59</v>
      </c>
      <c r="X118" s="88"/>
      <c r="Y118" s="10"/>
      <c r="Z118" s="142"/>
      <c r="AA118" s="143"/>
      <c r="AB118" s="143"/>
      <c r="AC118" s="143"/>
      <c r="AD118" s="143"/>
      <c r="AE118" s="144"/>
      <c r="AF118" s="88" t="s">
        <v>60</v>
      </c>
      <c r="AG118" s="88"/>
      <c r="AH118" s="10"/>
      <c r="AI118" s="142"/>
      <c r="AJ118" s="143"/>
      <c r="AK118" s="143"/>
      <c r="AL118" s="143"/>
      <c r="AM118" s="143"/>
      <c r="AN118" s="144"/>
      <c r="AO118" s="88" t="s">
        <v>61</v>
      </c>
      <c r="AP118" s="88"/>
      <c r="AQ118" s="10"/>
      <c r="AR118" s="10"/>
      <c r="AS118" s="10"/>
      <c r="AT118" s="10"/>
      <c r="AU118" s="10"/>
      <c r="AV118" s="10"/>
      <c r="AW118" s="10"/>
      <c r="AX118" s="10"/>
      <c r="AY118" s="10"/>
      <c r="AZ118" s="10"/>
      <c r="BA118" s="10"/>
      <c r="BB118" s="10"/>
      <c r="BC118" s="10"/>
      <c r="BD118" s="10"/>
    </row>
    <row r="119" spans="1:56" ht="2.25" customHeight="1" x14ac:dyDescent="0.25">
      <c r="A119" s="1"/>
      <c r="B119" s="10"/>
      <c r="C119" s="10"/>
      <c r="D119" s="10"/>
      <c r="E119" s="10"/>
      <c r="F119" s="10"/>
      <c r="G119" s="10"/>
      <c r="H119" s="10"/>
      <c r="I119" s="10"/>
      <c r="J119" s="10"/>
      <c r="K119" s="10"/>
      <c r="L119" s="10"/>
      <c r="M119" s="10"/>
      <c r="N119" s="10"/>
      <c r="O119" s="10"/>
      <c r="P119" s="9"/>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row>
    <row r="120" spans="1:56" ht="15" customHeight="1" x14ac:dyDescent="0.25">
      <c r="A120" s="68"/>
      <c r="B120" s="187" t="s">
        <v>62</v>
      </c>
      <c r="C120" s="188"/>
      <c r="D120" s="188"/>
      <c r="E120" s="188"/>
      <c r="F120" s="188"/>
      <c r="G120" s="188"/>
      <c r="H120" s="188"/>
      <c r="I120" s="188"/>
      <c r="J120" s="188"/>
      <c r="K120" s="188"/>
      <c r="L120" s="188"/>
      <c r="M120" s="188"/>
      <c r="N120" s="188"/>
      <c r="O120" s="188"/>
      <c r="P120" s="50"/>
      <c r="Q120" s="69" t="s">
        <v>63</v>
      </c>
      <c r="R120" s="69"/>
      <c r="S120" s="70"/>
      <c r="T120" s="70"/>
      <c r="U120" s="67"/>
      <c r="V120" s="189" t="s">
        <v>64</v>
      </c>
      <c r="W120" s="189"/>
      <c r="X120" s="189"/>
      <c r="Y120" s="70"/>
      <c r="Z120" s="70"/>
      <c r="AA120" s="67"/>
      <c r="AB120" s="189" t="s">
        <v>65</v>
      </c>
      <c r="AC120" s="189"/>
      <c r="AD120" s="70"/>
      <c r="AE120" s="70"/>
      <c r="AF120" s="70"/>
      <c r="AG120" s="70"/>
      <c r="AH120" s="71"/>
      <c r="AI120" s="69"/>
      <c r="AJ120" s="69"/>
      <c r="AK120" s="69"/>
      <c r="AL120" s="69"/>
      <c r="AM120" s="69"/>
      <c r="AN120" s="69"/>
      <c r="AO120" s="188"/>
      <c r="AP120" s="188"/>
      <c r="AQ120" s="10"/>
      <c r="AR120" s="10"/>
      <c r="AS120" s="10"/>
      <c r="AT120" s="10"/>
      <c r="AU120" s="10"/>
      <c r="AV120" s="10"/>
      <c r="AW120" s="10"/>
      <c r="AX120" s="10"/>
      <c r="AY120" s="10"/>
      <c r="AZ120" s="10"/>
      <c r="BA120" s="10"/>
      <c r="BB120" s="10"/>
      <c r="BC120" s="10"/>
      <c r="BD120" s="10"/>
    </row>
    <row r="121" spans="1:56" ht="15" customHeight="1" x14ac:dyDescent="0.25">
      <c r="A121" s="190"/>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0"/>
      <c r="AR121" s="10"/>
      <c r="AS121" s="10"/>
      <c r="AT121" s="10"/>
      <c r="AU121" s="10"/>
      <c r="AV121" s="10"/>
      <c r="AW121" s="10"/>
      <c r="AX121" s="10"/>
      <c r="AY121" s="10"/>
      <c r="AZ121" s="10"/>
      <c r="BA121" s="10"/>
      <c r="BB121" s="10"/>
      <c r="BC121" s="10"/>
      <c r="BD121" s="10"/>
    </row>
    <row r="122" spans="1:56" ht="15" customHeight="1" x14ac:dyDescent="0.25">
      <c r="A122" s="34">
        <v>12</v>
      </c>
      <c r="B122" s="191" t="s">
        <v>66</v>
      </c>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0"/>
      <c r="AR122" s="10"/>
      <c r="AS122" s="10"/>
      <c r="AT122" s="10"/>
      <c r="AU122" s="10"/>
      <c r="AV122" s="10"/>
      <c r="AW122" s="10"/>
      <c r="AX122" s="10"/>
      <c r="AY122" s="10"/>
      <c r="AZ122" s="10"/>
      <c r="BA122" s="10"/>
      <c r="BB122" s="10"/>
      <c r="BC122" s="10"/>
      <c r="BD122" s="10"/>
    </row>
    <row r="123" spans="1:56" ht="2.25" customHeight="1" x14ac:dyDescent="0.25">
      <c r="A123" s="34"/>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0"/>
      <c r="AR123" s="10"/>
      <c r="AS123" s="10"/>
      <c r="AT123" s="10"/>
      <c r="AU123" s="10"/>
      <c r="AV123" s="10"/>
      <c r="AW123" s="10"/>
      <c r="AX123" s="10"/>
      <c r="AY123" s="10"/>
      <c r="AZ123" s="10"/>
      <c r="BA123" s="10"/>
      <c r="BB123" s="10"/>
      <c r="BC123" s="10"/>
      <c r="BD123" s="10"/>
    </row>
    <row r="124" spans="1:56" ht="15" hidden="1" customHeight="1" x14ac:dyDescent="0.25">
      <c r="A124" s="1"/>
      <c r="B124" s="15"/>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row>
    <row r="125" spans="1:56" ht="15" customHeight="1" x14ac:dyDescent="0.25">
      <c r="A125" s="1"/>
      <c r="B125" s="10"/>
      <c r="C125" s="88" t="s">
        <v>67</v>
      </c>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10"/>
      <c r="AR125" s="10"/>
      <c r="AS125" s="10"/>
      <c r="AT125" s="10"/>
      <c r="AU125" s="10"/>
      <c r="AV125" s="10"/>
      <c r="AW125" s="10"/>
      <c r="AX125" s="10"/>
      <c r="AY125" s="10"/>
      <c r="AZ125" s="10"/>
      <c r="BA125" s="10"/>
      <c r="BB125" s="10"/>
      <c r="BC125" s="10"/>
      <c r="BD125" s="10"/>
    </row>
    <row r="126" spans="1:56" ht="15" hidden="1" customHeight="1" x14ac:dyDescent="0.25">
      <c r="A126" s="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row>
    <row r="127" spans="1:56" ht="15" customHeight="1" x14ac:dyDescent="0.25">
      <c r="A127" s="1"/>
      <c r="B127" s="10"/>
      <c r="C127" s="88" t="s">
        <v>68</v>
      </c>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10"/>
      <c r="AR127" s="10"/>
      <c r="AS127" s="10"/>
      <c r="AT127" s="10"/>
      <c r="AU127" s="10"/>
      <c r="AV127" s="10"/>
      <c r="AW127" s="10"/>
      <c r="AX127" s="10"/>
      <c r="AY127" s="10"/>
      <c r="AZ127" s="10"/>
      <c r="BA127" s="10"/>
      <c r="BB127" s="10"/>
      <c r="BC127" s="10"/>
      <c r="BD127" s="10"/>
    </row>
    <row r="128" spans="1:56" ht="15" customHeight="1" x14ac:dyDescent="0.25">
      <c r="A128" s="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row>
    <row r="129" spans="1:56" ht="15" customHeight="1" x14ac:dyDescent="0.25">
      <c r="A129" s="31">
        <v>13</v>
      </c>
      <c r="B129" s="89" t="s">
        <v>69</v>
      </c>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10"/>
      <c r="AR129" s="10"/>
      <c r="AS129" s="10"/>
      <c r="AT129" s="10"/>
      <c r="AU129" s="10"/>
      <c r="AV129" s="10"/>
      <c r="AW129" s="10"/>
      <c r="AX129" s="10"/>
      <c r="AY129" s="10"/>
      <c r="AZ129" s="10"/>
      <c r="BA129" s="10"/>
      <c r="BB129" s="10"/>
      <c r="BC129" s="10"/>
      <c r="BD129" s="10"/>
    </row>
    <row r="130" spans="1:56" ht="2.25" customHeight="1" x14ac:dyDescent="0.25">
      <c r="A130" s="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row>
    <row r="131" spans="1:56" ht="45" customHeight="1" x14ac:dyDescent="0.25">
      <c r="A131" s="1"/>
      <c r="B131" s="163" t="s">
        <v>70</v>
      </c>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0"/>
      <c r="AR131" s="10"/>
      <c r="AS131" s="10"/>
      <c r="AT131" s="10"/>
      <c r="AU131" s="10"/>
      <c r="AV131" s="10"/>
      <c r="AW131" s="10"/>
      <c r="AX131" s="10"/>
      <c r="AY131" s="10"/>
      <c r="AZ131" s="10"/>
      <c r="BA131" s="10"/>
      <c r="BB131" s="10"/>
      <c r="BC131" s="10"/>
      <c r="BD131" s="10"/>
    </row>
    <row r="132" spans="1:56" ht="2.25" customHeight="1" x14ac:dyDescent="0.25">
      <c r="A132" s="1"/>
      <c r="B132" s="1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row>
    <row r="133" spans="1:56" ht="15" customHeight="1" x14ac:dyDescent="0.25">
      <c r="A133" s="1"/>
      <c r="B133" s="10"/>
      <c r="C133" s="88" t="s">
        <v>40</v>
      </c>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10"/>
      <c r="AR133" s="10"/>
      <c r="AS133" s="10"/>
      <c r="AT133" s="10"/>
      <c r="AU133" s="10"/>
      <c r="AV133" s="10"/>
      <c r="AW133" s="10"/>
      <c r="AX133" s="10"/>
      <c r="AY133" s="10"/>
      <c r="AZ133" s="10"/>
      <c r="BA133" s="10"/>
      <c r="BB133" s="10"/>
      <c r="BC133" s="10"/>
      <c r="BD133" s="10"/>
    </row>
    <row r="134" spans="1:56" ht="2.25" customHeight="1" x14ac:dyDescent="0.25">
      <c r="A134" s="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row>
    <row r="135" spans="1:56" ht="15" customHeight="1" x14ac:dyDescent="0.25">
      <c r="A135" s="1"/>
      <c r="B135" s="10"/>
      <c r="C135" s="184" t="s">
        <v>41</v>
      </c>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10"/>
      <c r="AR135" s="10"/>
      <c r="AS135" s="10"/>
      <c r="AT135" s="10"/>
      <c r="AU135" s="10"/>
      <c r="AV135" s="10"/>
      <c r="AW135" s="10"/>
      <c r="AX135" s="10"/>
      <c r="AY135" s="10"/>
      <c r="AZ135" s="10"/>
      <c r="BA135" s="10"/>
      <c r="BB135" s="10"/>
      <c r="BC135" s="10"/>
      <c r="BD135" s="10"/>
    </row>
    <row r="136" spans="1:56" ht="15" customHeight="1" x14ac:dyDescent="0.25">
      <c r="A136" s="1"/>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row>
    <row r="137" spans="1:56" ht="15" customHeight="1" x14ac:dyDescent="0.25">
      <c r="A137" s="1">
        <v>14</v>
      </c>
      <c r="B137" s="86" t="s">
        <v>71</v>
      </c>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10"/>
      <c r="AR137" s="10"/>
      <c r="AS137" s="10"/>
      <c r="AT137" s="10"/>
      <c r="AU137" s="10"/>
      <c r="AV137" s="10"/>
      <c r="AW137" s="10"/>
      <c r="AX137" s="10"/>
      <c r="AY137" s="10"/>
      <c r="AZ137" s="10"/>
      <c r="BA137" s="10"/>
      <c r="BB137" s="10"/>
      <c r="BC137" s="10"/>
      <c r="BD137" s="10"/>
    </row>
    <row r="138" spans="1:56" ht="2.25" customHeight="1" x14ac:dyDescent="0.25">
      <c r="A138" s="31"/>
      <c r="B138" s="15"/>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row>
    <row r="139" spans="1:56" ht="15" customHeight="1" x14ac:dyDescent="0.25">
      <c r="A139" s="1"/>
      <c r="B139" s="145" t="s">
        <v>72</v>
      </c>
      <c r="C139" s="88"/>
      <c r="D139" s="88"/>
      <c r="E139" s="88"/>
      <c r="F139" s="88"/>
      <c r="G139" s="88"/>
      <c r="H139" s="88"/>
      <c r="I139" s="88"/>
      <c r="J139" s="88"/>
      <c r="K139" s="88"/>
      <c r="L139" s="88"/>
      <c r="M139" s="88"/>
      <c r="N139" s="88"/>
      <c r="O139" s="88"/>
      <c r="P139" s="10"/>
      <c r="Q139" s="93"/>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6"/>
      <c r="AQ139" s="10"/>
      <c r="AR139" s="10"/>
      <c r="AS139" s="10"/>
      <c r="AT139" s="10"/>
      <c r="AU139" s="10"/>
      <c r="AV139" s="10"/>
      <c r="AW139" s="10"/>
      <c r="AX139" s="10"/>
      <c r="AY139" s="10"/>
      <c r="AZ139" s="10"/>
      <c r="BA139" s="10"/>
      <c r="BB139" s="10"/>
      <c r="BC139" s="10"/>
      <c r="BD139" s="10"/>
    </row>
    <row r="140" spans="1:56" ht="2.25" customHeight="1" x14ac:dyDescent="0.25">
      <c r="A140" s="1"/>
      <c r="B140" s="10"/>
      <c r="C140" s="10"/>
      <c r="D140" s="10"/>
      <c r="E140" s="10"/>
      <c r="F140" s="10"/>
      <c r="G140" s="10"/>
      <c r="H140" s="10"/>
      <c r="I140" s="10"/>
      <c r="J140" s="10"/>
      <c r="K140" s="10"/>
      <c r="L140" s="10"/>
      <c r="M140" s="10"/>
      <c r="N140" s="10"/>
      <c r="O140" s="10"/>
      <c r="P140" s="10"/>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10"/>
      <c r="AR140" s="10"/>
      <c r="AS140" s="10"/>
      <c r="AT140" s="10"/>
      <c r="AU140" s="10"/>
      <c r="AV140" s="10"/>
      <c r="AW140" s="10"/>
      <c r="AX140" s="10"/>
      <c r="AY140" s="10"/>
      <c r="AZ140" s="10"/>
      <c r="BA140" s="10"/>
      <c r="BB140" s="10"/>
      <c r="BC140" s="10"/>
      <c r="BD140" s="10"/>
    </row>
    <row r="141" spans="1:56" ht="15" customHeight="1" x14ac:dyDescent="0.25">
      <c r="A141" s="1"/>
      <c r="B141" s="145" t="s">
        <v>47</v>
      </c>
      <c r="C141" s="88"/>
      <c r="D141" s="88"/>
      <c r="E141" s="88"/>
      <c r="F141" s="88"/>
      <c r="G141" s="88"/>
      <c r="H141" s="88"/>
      <c r="I141" s="88"/>
      <c r="J141" s="88"/>
      <c r="K141" s="88"/>
      <c r="L141" s="88"/>
      <c r="M141" s="88"/>
      <c r="N141" s="88"/>
      <c r="O141" s="88"/>
      <c r="P141" s="10"/>
      <c r="Q141" s="192"/>
      <c r="R141" s="196"/>
      <c r="S141" s="196"/>
      <c r="T141" s="196"/>
      <c r="U141" s="196"/>
      <c r="V141" s="196"/>
      <c r="W141" s="196"/>
      <c r="X141" s="196"/>
      <c r="Y141" s="196"/>
      <c r="Z141" s="196"/>
      <c r="AA141" s="196"/>
      <c r="AB141" s="196"/>
      <c r="AC141" s="196"/>
      <c r="AD141" s="196"/>
      <c r="AE141" s="196"/>
      <c r="AF141" s="196"/>
      <c r="AG141" s="196"/>
      <c r="AH141" s="196"/>
      <c r="AI141" s="196"/>
      <c r="AJ141" s="196"/>
      <c r="AK141" s="197"/>
      <c r="AL141" s="73"/>
      <c r="AM141" s="192"/>
      <c r="AN141" s="196"/>
      <c r="AO141" s="196"/>
      <c r="AP141" s="197"/>
      <c r="AQ141" s="10"/>
      <c r="AR141" s="10"/>
      <c r="AS141" s="10"/>
      <c r="AT141" s="10"/>
      <c r="AU141" s="10"/>
      <c r="AV141" s="10"/>
      <c r="AW141" s="10"/>
      <c r="AX141" s="10"/>
      <c r="AY141" s="10"/>
      <c r="AZ141" s="10"/>
      <c r="BA141" s="10"/>
      <c r="BB141" s="10"/>
      <c r="BC141" s="10"/>
      <c r="BD141" s="10"/>
    </row>
    <row r="142" spans="1:56" ht="2.25" customHeight="1" x14ac:dyDescent="0.25">
      <c r="A142" s="1"/>
      <c r="B142" s="10"/>
      <c r="C142" s="10"/>
      <c r="D142" s="10"/>
      <c r="E142" s="10"/>
      <c r="F142" s="10"/>
      <c r="G142" s="10"/>
      <c r="H142" s="10"/>
      <c r="I142" s="10"/>
      <c r="J142" s="10"/>
      <c r="K142" s="10"/>
      <c r="L142" s="10"/>
      <c r="M142" s="10"/>
      <c r="N142" s="10"/>
      <c r="O142" s="10"/>
      <c r="P142" s="10"/>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10"/>
      <c r="AR142" s="10"/>
      <c r="AS142" s="10"/>
      <c r="AT142" s="10"/>
      <c r="AU142" s="10"/>
      <c r="AV142" s="10"/>
      <c r="AW142" s="10"/>
      <c r="AX142" s="10"/>
      <c r="AY142" s="10"/>
      <c r="AZ142" s="10"/>
      <c r="BA142" s="10"/>
      <c r="BB142" s="10"/>
      <c r="BC142" s="10"/>
      <c r="BD142" s="10"/>
    </row>
    <row r="143" spans="1:56" ht="15" customHeight="1" x14ac:dyDescent="0.25">
      <c r="A143" s="1"/>
      <c r="B143" s="145" t="s">
        <v>48</v>
      </c>
      <c r="C143" s="88"/>
      <c r="D143" s="88"/>
      <c r="E143" s="88"/>
      <c r="F143" s="88"/>
      <c r="G143" s="88"/>
      <c r="H143" s="88"/>
      <c r="I143" s="88"/>
      <c r="J143" s="88"/>
      <c r="K143" s="88"/>
      <c r="L143" s="88"/>
      <c r="M143" s="88"/>
      <c r="N143" s="88"/>
      <c r="O143" s="88"/>
      <c r="P143" s="10"/>
      <c r="Q143" s="192"/>
      <c r="R143" s="196"/>
      <c r="S143" s="196"/>
      <c r="T143" s="197"/>
      <c r="U143" s="74"/>
      <c r="V143" s="195"/>
      <c r="W143" s="193"/>
      <c r="X143" s="193"/>
      <c r="Y143" s="193"/>
      <c r="Z143" s="193"/>
      <c r="AA143" s="193"/>
      <c r="AB143" s="193"/>
      <c r="AC143" s="193"/>
      <c r="AD143" s="193"/>
      <c r="AE143" s="193"/>
      <c r="AF143" s="193"/>
      <c r="AG143" s="193"/>
      <c r="AH143" s="193"/>
      <c r="AI143" s="193"/>
      <c r="AJ143" s="193"/>
      <c r="AK143" s="193"/>
      <c r="AL143" s="193"/>
      <c r="AM143" s="193"/>
      <c r="AN143" s="193"/>
      <c r="AO143" s="193"/>
      <c r="AP143" s="194"/>
      <c r="AQ143" s="10"/>
      <c r="AR143" s="10"/>
      <c r="AS143" s="10"/>
      <c r="AT143" s="10"/>
      <c r="AU143" s="10"/>
      <c r="AV143" s="10"/>
      <c r="AW143" s="10"/>
      <c r="AX143" s="10"/>
      <c r="AY143" s="10"/>
      <c r="AZ143" s="10"/>
      <c r="BA143" s="10"/>
      <c r="BB143" s="10"/>
      <c r="BC143" s="10"/>
      <c r="BD143" s="10"/>
    </row>
    <row r="144" spans="1:56" ht="2.25" customHeight="1" x14ac:dyDescent="0.25">
      <c r="A144" s="1"/>
      <c r="B144" s="10"/>
      <c r="C144" s="10"/>
      <c r="D144" s="10"/>
      <c r="E144" s="10"/>
      <c r="F144" s="10"/>
      <c r="G144" s="10"/>
      <c r="H144" s="10"/>
      <c r="I144" s="10"/>
      <c r="J144" s="10"/>
      <c r="K144" s="10"/>
      <c r="L144" s="10"/>
      <c r="M144" s="10"/>
      <c r="N144" s="10"/>
      <c r="O144" s="10"/>
      <c r="P144" s="10"/>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10"/>
      <c r="AR144" s="10"/>
      <c r="AS144" s="10"/>
      <c r="AT144" s="10"/>
      <c r="AU144" s="10"/>
      <c r="AV144" s="10"/>
      <c r="AW144" s="10"/>
      <c r="AX144" s="10"/>
      <c r="AY144" s="10"/>
      <c r="AZ144" s="10"/>
      <c r="BA144" s="10"/>
      <c r="BB144" s="10"/>
      <c r="BC144" s="10"/>
      <c r="BD144" s="10"/>
    </row>
    <row r="145" spans="1:56" ht="15" customHeight="1" x14ac:dyDescent="0.25">
      <c r="A145" s="1"/>
      <c r="B145" s="145" t="s">
        <v>73</v>
      </c>
      <c r="C145" s="88"/>
      <c r="D145" s="88"/>
      <c r="E145" s="88"/>
      <c r="F145" s="88"/>
      <c r="G145" s="88"/>
      <c r="H145" s="88"/>
      <c r="I145" s="88"/>
      <c r="J145" s="88"/>
      <c r="K145" s="88"/>
      <c r="L145" s="88"/>
      <c r="M145" s="88"/>
      <c r="N145" s="88"/>
      <c r="O145" s="88"/>
      <c r="P145" s="10"/>
      <c r="Q145" s="113"/>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2"/>
      <c r="AQ145" s="10"/>
      <c r="AR145" s="10"/>
      <c r="AS145" s="10"/>
      <c r="AT145" s="10"/>
      <c r="AU145" s="10"/>
      <c r="AV145" s="10"/>
      <c r="AW145" s="10"/>
      <c r="AX145" s="10"/>
      <c r="AY145" s="10"/>
      <c r="AZ145" s="10"/>
      <c r="BA145" s="10"/>
      <c r="BB145" s="10"/>
      <c r="BC145" s="10"/>
      <c r="BD145" s="10"/>
    </row>
    <row r="146" spans="1:56" ht="2.25" customHeight="1" x14ac:dyDescent="0.25">
      <c r="A146" s="1"/>
      <c r="B146" s="10"/>
      <c r="C146" s="10"/>
      <c r="D146" s="10"/>
      <c r="E146" s="10"/>
      <c r="F146" s="10"/>
      <c r="G146" s="10"/>
      <c r="H146" s="10"/>
      <c r="I146" s="10"/>
      <c r="J146" s="10"/>
      <c r="K146" s="10"/>
      <c r="L146" s="10"/>
      <c r="M146" s="10"/>
      <c r="N146" s="10"/>
      <c r="O146" s="10"/>
      <c r="P146" s="10"/>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10"/>
      <c r="AR146" s="10"/>
      <c r="AS146" s="10"/>
      <c r="AT146" s="10"/>
      <c r="AU146" s="10"/>
      <c r="AV146" s="10"/>
      <c r="AW146" s="10"/>
      <c r="AX146" s="10"/>
      <c r="AY146" s="10"/>
      <c r="AZ146" s="10"/>
      <c r="BA146" s="10"/>
      <c r="BB146" s="10"/>
      <c r="BC146" s="10"/>
      <c r="BD146" s="10"/>
    </row>
    <row r="147" spans="1:56" ht="15" customHeight="1" x14ac:dyDescent="0.25">
      <c r="A147" s="1"/>
      <c r="B147" s="145" t="s">
        <v>74</v>
      </c>
      <c r="C147" s="88"/>
      <c r="D147" s="88"/>
      <c r="E147" s="88"/>
      <c r="F147" s="88"/>
      <c r="G147" s="88"/>
      <c r="H147" s="88"/>
      <c r="I147" s="88"/>
      <c r="J147" s="88"/>
      <c r="K147" s="88"/>
      <c r="L147" s="88"/>
      <c r="M147" s="88"/>
      <c r="N147" s="88"/>
      <c r="O147" s="88"/>
      <c r="P147" s="10"/>
      <c r="Q147" s="113"/>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2"/>
      <c r="AQ147" s="10"/>
      <c r="AR147" s="10"/>
      <c r="AS147" s="10"/>
      <c r="AT147" s="10"/>
      <c r="AU147" s="10"/>
      <c r="AV147" s="10"/>
      <c r="AW147" s="10"/>
      <c r="AX147" s="10"/>
      <c r="AY147" s="10"/>
      <c r="AZ147" s="10"/>
      <c r="BA147" s="10"/>
      <c r="BB147" s="10"/>
      <c r="BC147" s="10"/>
      <c r="BD147" s="10"/>
    </row>
    <row r="148" spans="1:56" ht="2.25" customHeight="1" x14ac:dyDescent="0.25">
      <c r="A148" s="1"/>
      <c r="B148" s="10"/>
      <c r="C148" s="10"/>
      <c r="D148" s="10"/>
      <c r="E148" s="10"/>
      <c r="F148" s="10"/>
      <c r="G148" s="10"/>
      <c r="H148" s="10"/>
      <c r="I148" s="10"/>
      <c r="J148" s="10"/>
      <c r="K148" s="10"/>
      <c r="L148" s="10"/>
      <c r="M148" s="10"/>
      <c r="N148" s="10"/>
      <c r="O148" s="10"/>
      <c r="P148" s="10"/>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10"/>
      <c r="AR148" s="10"/>
      <c r="AS148" s="10"/>
      <c r="AT148" s="10"/>
      <c r="AU148" s="10"/>
      <c r="AV148" s="10"/>
      <c r="AW148" s="10"/>
      <c r="AX148" s="10"/>
      <c r="AY148" s="10"/>
      <c r="AZ148" s="10"/>
      <c r="BA148" s="10"/>
      <c r="BB148" s="10"/>
      <c r="BC148" s="10"/>
      <c r="BD148" s="10"/>
    </row>
    <row r="149" spans="1:56" ht="15" customHeight="1" x14ac:dyDescent="0.25">
      <c r="A149" s="1"/>
      <c r="B149" s="145" t="s">
        <v>75</v>
      </c>
      <c r="C149" s="88"/>
      <c r="D149" s="88"/>
      <c r="E149" s="88"/>
      <c r="F149" s="88"/>
      <c r="G149" s="88"/>
      <c r="H149" s="88"/>
      <c r="I149" s="88"/>
      <c r="J149" s="88"/>
      <c r="K149" s="88"/>
      <c r="L149" s="88"/>
      <c r="M149" s="88"/>
      <c r="N149" s="88"/>
      <c r="O149" s="88"/>
      <c r="P149" s="10"/>
      <c r="Q149" s="113"/>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2"/>
      <c r="AQ149" s="10"/>
      <c r="AR149" s="10"/>
      <c r="AS149" s="10"/>
      <c r="AT149" s="10"/>
      <c r="AU149" s="10"/>
      <c r="AV149" s="10"/>
      <c r="AW149" s="10"/>
      <c r="AX149" s="10"/>
      <c r="AY149" s="10"/>
      <c r="AZ149" s="10"/>
      <c r="BA149" s="10"/>
      <c r="BB149" s="10"/>
      <c r="BC149" s="10"/>
      <c r="BD149" s="10"/>
    </row>
    <row r="150" spans="1:56" ht="15" customHeight="1" x14ac:dyDescent="0.25">
      <c r="A150" s="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row>
    <row r="151" spans="1:56" ht="15" customHeight="1" x14ac:dyDescent="0.25">
      <c r="A151" s="1">
        <v>15</v>
      </c>
      <c r="B151" s="86" t="s">
        <v>76</v>
      </c>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10"/>
      <c r="AR151" s="10"/>
      <c r="AS151" s="10"/>
      <c r="AT151" s="10"/>
      <c r="AU151" s="10"/>
      <c r="AV151" s="10"/>
      <c r="AW151" s="10"/>
      <c r="AX151" s="10"/>
      <c r="AY151" s="10"/>
      <c r="AZ151" s="10"/>
      <c r="BA151" s="10"/>
      <c r="BB151" s="10"/>
      <c r="BC151" s="10"/>
      <c r="BD151" s="10"/>
    </row>
    <row r="152" spans="1:56" ht="15" customHeight="1" x14ac:dyDescent="0.25">
      <c r="A152" s="1"/>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10"/>
      <c r="AR152" s="10"/>
      <c r="AS152" s="10"/>
      <c r="AT152" s="10"/>
      <c r="AU152" s="10"/>
      <c r="AV152" s="10"/>
      <c r="AW152" s="10"/>
      <c r="AX152" s="10"/>
      <c r="AY152" s="10"/>
      <c r="AZ152" s="10"/>
      <c r="BA152" s="10"/>
      <c r="BB152" s="10"/>
      <c r="BC152" s="10"/>
      <c r="BD152" s="10"/>
    </row>
    <row r="153" spans="1:56" ht="15" customHeight="1" x14ac:dyDescent="0.25">
      <c r="A153" s="31"/>
      <c r="B153" s="15"/>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row>
    <row r="154" spans="1:56" ht="15" customHeight="1" x14ac:dyDescent="0.25">
      <c r="A154" s="1"/>
      <c r="B154" s="10"/>
      <c r="C154" s="145" t="s">
        <v>77</v>
      </c>
      <c r="D154" s="88"/>
      <c r="E154" s="88"/>
      <c r="F154" s="88"/>
      <c r="G154" s="88"/>
      <c r="H154" s="10"/>
      <c r="I154" s="62"/>
      <c r="J154" s="62"/>
      <c r="K154" s="62"/>
      <c r="L154" s="63"/>
      <c r="M154" s="62"/>
      <c r="N154" s="62"/>
      <c r="O154" s="62"/>
      <c r="P154" s="63"/>
      <c r="Q154" s="62"/>
      <c r="R154" s="62"/>
      <c r="S154" s="62"/>
      <c r="T154" s="63"/>
      <c r="U154" s="62"/>
      <c r="V154" s="62"/>
      <c r="W154" s="62"/>
      <c r="X154" s="63"/>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row>
    <row r="155" spans="1:56" ht="2.25" customHeight="1" x14ac:dyDescent="0.25">
      <c r="A155" s="31"/>
      <c r="B155" s="15"/>
      <c r="C155" s="10"/>
      <c r="D155" s="10"/>
      <c r="E155" s="10"/>
      <c r="F155" s="10"/>
      <c r="G155" s="10"/>
      <c r="H155" s="10"/>
      <c r="I155" s="14"/>
      <c r="J155" s="14"/>
      <c r="K155" s="14"/>
      <c r="L155" s="14"/>
      <c r="M155" s="14"/>
      <c r="N155" s="14"/>
      <c r="O155" s="14"/>
      <c r="P155" s="14"/>
      <c r="Q155" s="14"/>
      <c r="R155" s="14"/>
      <c r="S155" s="14"/>
      <c r="T155" s="14"/>
      <c r="U155" s="14"/>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row>
    <row r="156" spans="1:56" ht="15" customHeight="1" x14ac:dyDescent="0.25">
      <c r="A156" s="1"/>
      <c r="B156" s="10"/>
      <c r="C156" s="145" t="s">
        <v>78</v>
      </c>
      <c r="D156" s="88"/>
      <c r="E156" s="88"/>
      <c r="F156" s="88"/>
      <c r="G156" s="88"/>
      <c r="H156" s="10"/>
      <c r="I156" s="62"/>
      <c r="J156" s="62"/>
      <c r="K156" s="62"/>
      <c r="L156" s="63"/>
      <c r="M156" s="62"/>
      <c r="N156" s="62"/>
      <c r="O156" s="62"/>
      <c r="P156" s="63"/>
      <c r="Q156" s="14"/>
      <c r="R156" s="14"/>
      <c r="S156" s="14"/>
      <c r="T156" s="14"/>
      <c r="U156" s="14"/>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row>
    <row r="157" spans="1:56" ht="15" customHeight="1" x14ac:dyDescent="0.25">
      <c r="A157" s="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row>
    <row r="158" spans="1:56" ht="15" customHeight="1" x14ac:dyDescent="0.25">
      <c r="A158" s="1">
        <v>16</v>
      </c>
      <c r="B158" s="174" t="s">
        <v>79</v>
      </c>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33"/>
      <c r="AR158" s="33"/>
      <c r="AS158" s="33"/>
      <c r="AT158" s="33"/>
      <c r="AU158" s="33"/>
      <c r="AV158" s="33"/>
      <c r="AW158" s="33"/>
      <c r="AX158" s="33"/>
      <c r="AY158" s="33"/>
      <c r="AZ158" s="33"/>
      <c r="BA158" s="33"/>
      <c r="BB158" s="33"/>
      <c r="BC158" s="33"/>
      <c r="BD158" s="33"/>
    </row>
    <row r="159" spans="1:56" ht="2.25" customHeight="1" x14ac:dyDescent="0.25">
      <c r="A159" s="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33"/>
      <c r="AR159" s="33"/>
      <c r="AS159" s="33"/>
      <c r="AT159" s="33"/>
      <c r="AU159" s="33"/>
      <c r="AV159" s="33"/>
      <c r="AW159" s="33"/>
      <c r="AX159" s="33"/>
      <c r="AY159" s="33"/>
      <c r="AZ159" s="33"/>
      <c r="BA159" s="33"/>
      <c r="BB159" s="33"/>
      <c r="BC159" s="33"/>
      <c r="BD159" s="33"/>
    </row>
    <row r="160" spans="1:56" ht="15" customHeight="1" x14ac:dyDescent="0.25">
      <c r="A160" s="1"/>
      <c r="B160" s="59"/>
      <c r="C160" s="60"/>
      <c r="D160" s="60"/>
      <c r="E160" s="60"/>
      <c r="F160" s="61"/>
      <c r="G160" s="60"/>
      <c r="H160" s="60"/>
      <c r="I160" s="60"/>
      <c r="J160" s="61"/>
      <c r="K160" s="60"/>
      <c r="L160" s="60"/>
      <c r="M160" s="60"/>
      <c r="N160" s="14"/>
      <c r="O160" s="14"/>
      <c r="P160" s="14"/>
      <c r="Q160" s="10"/>
      <c r="R160" s="10"/>
      <c r="S160" s="10"/>
      <c r="T160" s="10"/>
      <c r="U160" s="10"/>
      <c r="V160" s="10"/>
      <c r="W160" s="10"/>
      <c r="X160" s="10"/>
      <c r="Y160" s="10"/>
      <c r="Z160" s="10"/>
      <c r="AA160" s="10"/>
      <c r="AB160" s="10"/>
      <c r="AC160" s="33"/>
      <c r="AD160" s="33"/>
      <c r="AE160" s="33"/>
      <c r="AF160" s="33"/>
      <c r="AG160" s="33"/>
      <c r="AH160" s="33"/>
      <c r="AI160" s="33"/>
      <c r="AJ160" s="33"/>
      <c r="AK160" s="33"/>
      <c r="AL160" s="33"/>
      <c r="AM160" s="33"/>
      <c r="AN160" s="33"/>
      <c r="AO160" s="33"/>
      <c r="AP160" s="33"/>
      <c r="AQ160" s="10"/>
      <c r="AR160" s="10"/>
      <c r="AS160" s="10"/>
      <c r="AT160" s="10"/>
      <c r="AU160" s="10"/>
      <c r="AV160" s="10"/>
      <c r="AW160" s="10"/>
      <c r="AX160" s="10"/>
      <c r="AY160" s="10"/>
      <c r="AZ160" s="10"/>
      <c r="BA160" s="10"/>
      <c r="BB160" s="10"/>
      <c r="BC160" s="10"/>
      <c r="BD160" s="10"/>
    </row>
    <row r="161" spans="1:56" ht="15" customHeight="1" x14ac:dyDescent="0.25">
      <c r="A161" s="1"/>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row>
    <row r="162" spans="1:56" ht="15" customHeight="1" x14ac:dyDescent="0.25">
      <c r="A162" s="31">
        <v>17</v>
      </c>
      <c r="B162" s="86" t="s">
        <v>80</v>
      </c>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8"/>
      <c r="AQ162" s="10"/>
      <c r="AR162" s="10"/>
      <c r="AS162" s="10"/>
      <c r="AT162" s="10"/>
      <c r="AU162" s="10"/>
      <c r="AV162" s="10"/>
      <c r="AW162" s="10"/>
      <c r="AX162" s="10"/>
      <c r="AY162" s="10"/>
      <c r="AZ162" s="10"/>
      <c r="BA162" s="10"/>
      <c r="BB162" s="10"/>
      <c r="BC162" s="10"/>
      <c r="BD162" s="10"/>
    </row>
    <row r="163" spans="1:56" ht="15" customHeight="1" x14ac:dyDescent="0.25">
      <c r="A163" s="31"/>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8"/>
      <c r="AQ163" s="10"/>
      <c r="AR163" s="10"/>
      <c r="AS163" s="10"/>
      <c r="AT163" s="10"/>
      <c r="AU163" s="10"/>
      <c r="AV163" s="10"/>
      <c r="AW163" s="10"/>
      <c r="AX163" s="10"/>
      <c r="AY163" s="10"/>
      <c r="AZ163" s="10"/>
      <c r="BA163" s="10"/>
      <c r="BB163" s="10"/>
      <c r="BC163" s="10"/>
      <c r="BD163" s="10"/>
    </row>
    <row r="164" spans="1:56" ht="2.25" customHeight="1" x14ac:dyDescent="0.25">
      <c r="A164" s="1"/>
      <c r="B164" s="15"/>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row>
    <row r="165" spans="1:56" ht="15" customHeight="1" x14ac:dyDescent="0.25">
      <c r="A165" s="1"/>
      <c r="B165" s="15"/>
      <c r="C165" s="17" t="s">
        <v>81</v>
      </c>
      <c r="D165" s="17"/>
      <c r="E165" s="17"/>
      <c r="F165" s="17"/>
      <c r="G165" s="17"/>
      <c r="H165" s="17"/>
      <c r="I165" s="17"/>
      <c r="J165" s="17"/>
      <c r="K165" s="17"/>
      <c r="L165" s="17"/>
      <c r="M165" s="17"/>
      <c r="N165" s="17"/>
      <c r="O165" s="17"/>
      <c r="P165" s="17"/>
      <c r="Q165" s="17"/>
      <c r="R165" s="17"/>
      <c r="S165" s="17"/>
      <c r="T165" s="17"/>
      <c r="U165" s="17"/>
      <c r="V165" s="17"/>
      <c r="W165" s="17"/>
      <c r="X165" s="17"/>
      <c r="Y165" s="17"/>
      <c r="Z165" s="10"/>
      <c r="AA165" s="10"/>
      <c r="AB165" s="10"/>
      <c r="AC165" s="19"/>
      <c r="AD165" s="35"/>
      <c r="AE165" s="198"/>
      <c r="AF165" s="199"/>
      <c r="AG165" s="199"/>
      <c r="AH165" s="199"/>
      <c r="AI165" s="199"/>
      <c r="AJ165" s="199"/>
      <c r="AK165" s="199"/>
      <c r="AL165" s="199"/>
      <c r="AM165" s="199"/>
      <c r="AN165" s="199"/>
      <c r="AO165" s="199"/>
      <c r="AP165" s="200"/>
      <c r="AQ165" s="10"/>
      <c r="AR165" s="10"/>
      <c r="AS165" s="10"/>
      <c r="AT165" s="10"/>
      <c r="AU165" s="10"/>
      <c r="AV165" s="10"/>
      <c r="AW165" s="10"/>
      <c r="AX165" s="10"/>
      <c r="AY165" s="10"/>
      <c r="AZ165" s="10"/>
      <c r="BA165" s="10"/>
      <c r="BB165" s="10"/>
      <c r="BC165" s="10"/>
      <c r="BD165" s="10"/>
    </row>
    <row r="166" spans="1:56" ht="15" customHeight="1" x14ac:dyDescent="0.25">
      <c r="A166" s="1"/>
      <c r="B166" s="19"/>
      <c r="C166" s="121" t="s">
        <v>41</v>
      </c>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0"/>
      <c r="AE166" s="10"/>
      <c r="AF166" s="10"/>
      <c r="AG166" s="10"/>
      <c r="AH166" s="10"/>
      <c r="AI166" s="10"/>
      <c r="AJ166" s="10"/>
      <c r="AK166" s="10"/>
      <c r="AL166" s="10"/>
      <c r="AM166" s="10"/>
      <c r="AN166" s="10"/>
      <c r="AO166" s="10"/>
      <c r="AP166" s="10"/>
      <c r="AQ166" s="33"/>
      <c r="AR166" s="33"/>
      <c r="AS166" s="33"/>
      <c r="AT166" s="33"/>
      <c r="AU166" s="33"/>
      <c r="AV166" s="33"/>
      <c r="AW166" s="33"/>
      <c r="AX166" s="33"/>
      <c r="AY166" s="33"/>
      <c r="AZ166" s="33"/>
      <c r="BA166" s="33"/>
      <c r="BB166" s="33"/>
      <c r="BC166" s="33"/>
      <c r="BD166" s="33"/>
    </row>
    <row r="167" spans="1:56" ht="2.25" customHeight="1" x14ac:dyDescent="0.25">
      <c r="A167" s="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row>
    <row r="168" spans="1:56" ht="15" customHeight="1" x14ac:dyDescent="0.25">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0"/>
      <c r="AR168" s="10"/>
      <c r="AS168" s="10"/>
      <c r="AT168" s="10"/>
      <c r="AU168" s="10"/>
      <c r="AV168" s="10"/>
      <c r="AW168" s="10"/>
      <c r="AX168" s="10"/>
      <c r="AY168" s="10"/>
      <c r="AZ168" s="10"/>
      <c r="BA168" s="10"/>
      <c r="BB168" s="10"/>
      <c r="BC168" s="10"/>
      <c r="BD168" s="10"/>
    </row>
    <row r="169" spans="1:56" ht="2.25" customHeight="1" x14ac:dyDescent="0.25">
      <c r="A169" s="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row>
    <row r="170" spans="1:56" ht="15" customHeight="1" x14ac:dyDescent="0.25">
      <c r="A170" s="1"/>
      <c r="B170" s="91" t="s">
        <v>82</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2"/>
      <c r="AQ170" s="10"/>
      <c r="AR170" s="10"/>
      <c r="AS170" s="10"/>
      <c r="AT170" s="10"/>
      <c r="AU170" s="10"/>
      <c r="AV170" s="10"/>
      <c r="AW170" s="10"/>
      <c r="AX170" s="10"/>
      <c r="AY170" s="10"/>
      <c r="AZ170" s="10"/>
      <c r="BA170" s="10"/>
      <c r="BB170" s="10"/>
      <c r="BC170" s="10"/>
      <c r="BD170" s="10"/>
    </row>
    <row r="171" spans="1:56" ht="15" customHeight="1" x14ac:dyDescent="0.25">
      <c r="A171" s="34">
        <v>18</v>
      </c>
      <c r="B171" s="170" t="s">
        <v>83</v>
      </c>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0"/>
      <c r="AR171" s="10"/>
      <c r="AS171" s="10"/>
      <c r="AT171" s="10"/>
      <c r="AU171" s="10"/>
      <c r="AV171" s="10"/>
      <c r="AW171" s="10"/>
      <c r="AX171" s="10"/>
      <c r="AY171" s="10"/>
      <c r="AZ171" s="10"/>
      <c r="BA171" s="10"/>
      <c r="BB171" s="10"/>
      <c r="BC171" s="10"/>
      <c r="BD171" s="10"/>
    </row>
    <row r="172" spans="1:56" ht="15" hidden="1" customHeight="1" x14ac:dyDescent="0.25">
      <c r="A172" s="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row>
    <row r="173" spans="1:56" ht="15" customHeight="1" x14ac:dyDescent="0.25">
      <c r="A173" s="1"/>
      <c r="B173" s="10"/>
      <c r="C173" s="88" t="s">
        <v>40</v>
      </c>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10"/>
      <c r="AR173" s="10"/>
      <c r="AS173" s="10"/>
      <c r="AT173" s="10"/>
      <c r="AU173" s="10"/>
      <c r="AV173" s="10"/>
      <c r="AW173" s="10"/>
      <c r="AX173" s="10"/>
      <c r="AY173" s="10"/>
      <c r="AZ173" s="10"/>
      <c r="BA173" s="10"/>
      <c r="BB173" s="10"/>
      <c r="BC173" s="10"/>
      <c r="BD173" s="10"/>
    </row>
    <row r="174" spans="1:56" ht="15" hidden="1" customHeight="1" x14ac:dyDescent="0.25">
      <c r="A174" s="1"/>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row>
    <row r="175" spans="1:56" ht="15" customHeight="1" x14ac:dyDescent="0.25">
      <c r="A175" s="1"/>
      <c r="B175" s="10"/>
      <c r="C175" s="88" t="s">
        <v>84</v>
      </c>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10"/>
      <c r="AR175" s="10"/>
      <c r="AS175" s="10"/>
      <c r="AT175" s="10"/>
      <c r="AU175" s="10"/>
      <c r="AV175" s="10"/>
      <c r="AW175" s="10"/>
      <c r="AX175" s="10"/>
      <c r="AY175" s="10"/>
      <c r="AZ175" s="10"/>
      <c r="BA175" s="10"/>
      <c r="BB175" s="10"/>
      <c r="BC175" s="10"/>
      <c r="BD175" s="10"/>
    </row>
    <row r="176" spans="1:56" ht="15" customHeight="1" x14ac:dyDescent="0.25">
      <c r="A176" s="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row>
    <row r="177" spans="1:56" ht="15" customHeight="1" x14ac:dyDescent="0.25">
      <c r="A177" s="31">
        <v>19</v>
      </c>
      <c r="B177" s="89" t="s">
        <v>85</v>
      </c>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10"/>
      <c r="AR177" s="10"/>
      <c r="AS177" s="10"/>
      <c r="AT177" s="10"/>
      <c r="AU177" s="10"/>
      <c r="AV177" s="10"/>
      <c r="AW177" s="10"/>
      <c r="AX177" s="10"/>
      <c r="AY177" s="10"/>
      <c r="AZ177" s="10"/>
      <c r="BA177" s="10"/>
      <c r="BB177" s="10"/>
      <c r="BC177" s="10"/>
      <c r="BD177" s="10"/>
    </row>
    <row r="178" spans="1:56" ht="2.25" customHeight="1" x14ac:dyDescent="0.25">
      <c r="A178" s="31"/>
      <c r="B178" s="15"/>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row>
    <row r="179" spans="1:56" ht="24.9" customHeight="1" x14ac:dyDescent="0.25">
      <c r="A179" s="1"/>
      <c r="B179" s="141" t="s">
        <v>86</v>
      </c>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10"/>
      <c r="AR179" s="10"/>
      <c r="AS179" s="10"/>
      <c r="AT179" s="10"/>
      <c r="AU179" s="10"/>
      <c r="AV179" s="10"/>
      <c r="AW179" s="10"/>
      <c r="AX179" s="10"/>
      <c r="AY179" s="10"/>
      <c r="AZ179" s="10"/>
      <c r="BA179" s="10"/>
      <c r="BB179" s="10"/>
      <c r="BC179" s="10"/>
      <c r="BD179" s="10"/>
    </row>
    <row r="180" spans="1:56" ht="15" hidden="1" customHeight="1" x14ac:dyDescent="0.25">
      <c r="A180" s="1"/>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row>
    <row r="181" spans="1:56" ht="15" customHeight="1" x14ac:dyDescent="0.25">
      <c r="A181" s="1"/>
      <c r="B181" s="10"/>
      <c r="C181" s="88" t="s">
        <v>87</v>
      </c>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10"/>
      <c r="AR181" s="10"/>
      <c r="AS181" s="10"/>
      <c r="AT181" s="10"/>
      <c r="AU181" s="10"/>
      <c r="AV181" s="10"/>
      <c r="AW181" s="10"/>
      <c r="AX181" s="10"/>
      <c r="AY181" s="10"/>
      <c r="AZ181" s="10"/>
      <c r="BA181" s="10"/>
      <c r="BB181" s="10"/>
      <c r="BC181" s="10"/>
      <c r="BD181" s="10"/>
    </row>
    <row r="182" spans="1:56" ht="15" hidden="1" customHeight="1" x14ac:dyDescent="0.25">
      <c r="A182" s="1"/>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row>
    <row r="183" spans="1:56" ht="15" customHeight="1" x14ac:dyDescent="0.25">
      <c r="A183" s="1"/>
      <c r="B183" s="10"/>
      <c r="C183" s="88" t="s">
        <v>88</v>
      </c>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10"/>
      <c r="AR183" s="10"/>
      <c r="AS183" s="10"/>
      <c r="AT183" s="10"/>
      <c r="AU183" s="10"/>
      <c r="AV183" s="10"/>
      <c r="AW183" s="10"/>
      <c r="AX183" s="10"/>
      <c r="AY183" s="10"/>
      <c r="AZ183" s="10"/>
      <c r="BA183" s="10"/>
      <c r="BB183" s="10"/>
      <c r="BC183" s="10"/>
      <c r="BD183" s="10"/>
    </row>
    <row r="184" spans="1:56" ht="15" hidden="1" customHeight="1" x14ac:dyDescent="0.25">
      <c r="A184" s="1"/>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row>
    <row r="185" spans="1:56" ht="15" customHeight="1" x14ac:dyDescent="0.25">
      <c r="A185" s="1"/>
      <c r="B185" s="10"/>
      <c r="C185" s="88" t="s">
        <v>89</v>
      </c>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10"/>
      <c r="AR185" s="10"/>
      <c r="AS185" s="10"/>
      <c r="AT185" s="10"/>
      <c r="AU185" s="10"/>
      <c r="AV185" s="10"/>
      <c r="AW185" s="10"/>
      <c r="AX185" s="10"/>
      <c r="AY185" s="10"/>
      <c r="AZ185" s="10"/>
      <c r="BA185" s="10"/>
      <c r="BB185" s="10"/>
      <c r="BC185" s="10"/>
      <c r="BD185" s="10"/>
    </row>
    <row r="186" spans="1:56" ht="15" customHeight="1" x14ac:dyDescent="0.25">
      <c r="A186" s="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row>
    <row r="187" spans="1:56" ht="15" customHeight="1" x14ac:dyDescent="0.25">
      <c r="A187" s="1">
        <v>20</v>
      </c>
      <c r="B187" s="86" t="s">
        <v>90</v>
      </c>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8"/>
      <c r="AQ187" s="10"/>
      <c r="AR187" s="10"/>
      <c r="AS187" s="10"/>
      <c r="AT187" s="10"/>
      <c r="AU187" s="10"/>
      <c r="AV187" s="10"/>
      <c r="AW187" s="10"/>
      <c r="AX187" s="10"/>
      <c r="AY187" s="10"/>
      <c r="AZ187" s="10"/>
      <c r="BA187" s="10"/>
      <c r="BB187" s="10"/>
      <c r="BC187" s="10"/>
      <c r="BD187" s="10"/>
    </row>
    <row r="188" spans="1:56" ht="15" customHeight="1" x14ac:dyDescent="0.25">
      <c r="A188" s="1"/>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8"/>
      <c r="AQ188" s="10"/>
      <c r="AR188" s="10"/>
      <c r="AS188" s="10"/>
      <c r="AT188" s="10"/>
      <c r="AU188" s="10"/>
      <c r="AV188" s="10"/>
      <c r="AW188" s="10"/>
      <c r="AX188" s="10"/>
      <c r="AY188" s="10"/>
      <c r="AZ188" s="10"/>
      <c r="BA188" s="10"/>
      <c r="BB188" s="10"/>
      <c r="BC188" s="10"/>
      <c r="BD188" s="10"/>
    </row>
    <row r="189" spans="1:56" ht="15" hidden="1" customHeight="1" x14ac:dyDescent="0.25">
      <c r="A189" s="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0"/>
      <c r="AQ189" s="10"/>
      <c r="AR189" s="10"/>
      <c r="AS189" s="10"/>
      <c r="AT189" s="10"/>
      <c r="AU189" s="10"/>
      <c r="AV189" s="10"/>
      <c r="AW189" s="10"/>
      <c r="AX189" s="10"/>
      <c r="AY189" s="10"/>
      <c r="AZ189" s="10"/>
      <c r="BA189" s="10"/>
      <c r="BB189" s="10"/>
      <c r="BC189" s="10"/>
      <c r="BD189" s="10"/>
    </row>
    <row r="190" spans="1:56" ht="15" customHeight="1" x14ac:dyDescent="0.25">
      <c r="A190" s="1"/>
      <c r="B190" s="10"/>
      <c r="C190" s="88" t="s">
        <v>91</v>
      </c>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10"/>
      <c r="AR190" s="10"/>
      <c r="AS190" s="10"/>
      <c r="AT190" s="10"/>
      <c r="AU190" s="10"/>
      <c r="AV190" s="10"/>
      <c r="AW190" s="10"/>
      <c r="AX190" s="10"/>
      <c r="AY190" s="10"/>
      <c r="AZ190" s="10"/>
      <c r="BA190" s="10"/>
      <c r="BB190" s="10"/>
      <c r="BC190" s="10"/>
      <c r="BD190" s="10"/>
    </row>
    <row r="191" spans="1:56" ht="15" hidden="1" customHeight="1" x14ac:dyDescent="0.25">
      <c r="A191" s="1"/>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row>
    <row r="192" spans="1:56" ht="15" customHeight="1" x14ac:dyDescent="0.25">
      <c r="A192" s="1"/>
      <c r="B192" s="10"/>
      <c r="C192" s="88" t="s">
        <v>92</v>
      </c>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10"/>
      <c r="AR192" s="10"/>
      <c r="AS192" s="10"/>
      <c r="AT192" s="10"/>
      <c r="AU192" s="10"/>
      <c r="AV192" s="10"/>
      <c r="AW192" s="10"/>
      <c r="AX192" s="10"/>
      <c r="AY192" s="10"/>
      <c r="AZ192" s="10"/>
      <c r="BA192" s="10"/>
      <c r="BB192" s="10"/>
      <c r="BC192" s="10"/>
      <c r="BD192" s="10"/>
    </row>
    <row r="193" spans="1:56" ht="15" customHeight="1" x14ac:dyDescent="0.25">
      <c r="A193" s="1"/>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row>
    <row r="194" spans="1:56" ht="15" customHeight="1" x14ac:dyDescent="0.25">
      <c r="A194" s="1">
        <v>21</v>
      </c>
      <c r="B194" s="86" t="s">
        <v>93</v>
      </c>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10"/>
      <c r="AR194" s="10"/>
      <c r="AS194" s="10"/>
      <c r="AT194" s="10"/>
      <c r="AU194" s="10"/>
      <c r="AV194" s="10"/>
      <c r="AW194" s="10"/>
      <c r="AX194" s="10"/>
      <c r="AY194" s="10"/>
      <c r="AZ194" s="10"/>
      <c r="BA194" s="10"/>
      <c r="BB194" s="10"/>
      <c r="BC194" s="10"/>
      <c r="BD194" s="10"/>
    </row>
    <row r="195" spans="1:56" ht="2.25" customHeight="1" x14ac:dyDescent="0.25">
      <c r="A195" s="1"/>
      <c r="B195" s="15"/>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row>
    <row r="196" spans="1:56" ht="15" customHeight="1" x14ac:dyDescent="0.25">
      <c r="A196" s="1"/>
      <c r="B196" s="213" t="s">
        <v>94</v>
      </c>
      <c r="C196" s="213"/>
      <c r="D196" s="213"/>
      <c r="E196" s="213"/>
      <c r="F196" s="213"/>
      <c r="G196" s="213"/>
      <c r="H196" s="213"/>
      <c r="I196" s="213"/>
      <c r="J196" s="213"/>
      <c r="K196" s="213"/>
      <c r="L196" s="213"/>
      <c r="M196" s="213"/>
      <c r="N196" s="213"/>
      <c r="O196" s="213"/>
      <c r="P196" s="10"/>
      <c r="Q196" s="214"/>
      <c r="R196" s="215"/>
      <c r="S196" s="215"/>
      <c r="T196" s="215"/>
      <c r="U196" s="215"/>
      <c r="V196" s="215"/>
      <c r="W196" s="215"/>
      <c r="X196" s="215"/>
      <c r="Y196" s="215"/>
      <c r="Z196" s="215"/>
      <c r="AA196" s="215"/>
      <c r="AB196" s="215"/>
      <c r="AC196" s="215"/>
      <c r="AD196" s="215"/>
      <c r="AE196" s="215"/>
      <c r="AF196" s="215"/>
      <c r="AG196" s="215"/>
      <c r="AH196" s="215"/>
      <c r="AI196" s="215"/>
      <c r="AJ196" s="215"/>
      <c r="AK196" s="215"/>
      <c r="AL196" s="215"/>
      <c r="AM196" s="215"/>
      <c r="AN196" s="215"/>
      <c r="AO196" s="215"/>
      <c r="AP196" s="216"/>
      <c r="AQ196" s="10"/>
      <c r="AR196" s="10"/>
      <c r="AS196" s="10"/>
      <c r="AT196" s="10"/>
      <c r="AU196" s="10"/>
      <c r="AV196" s="10"/>
      <c r="AW196" s="10"/>
      <c r="AX196" s="10"/>
      <c r="AY196" s="10"/>
      <c r="AZ196" s="10"/>
      <c r="BA196" s="10"/>
      <c r="BB196" s="10"/>
      <c r="BC196" s="10"/>
      <c r="BD196" s="10"/>
    </row>
    <row r="197" spans="1:56" ht="15" customHeight="1" x14ac:dyDescent="0.25">
      <c r="A197" s="1"/>
      <c r="B197" s="213"/>
      <c r="C197" s="213"/>
      <c r="D197" s="213"/>
      <c r="E197" s="213"/>
      <c r="F197" s="213"/>
      <c r="G197" s="213"/>
      <c r="H197" s="213"/>
      <c r="I197" s="213"/>
      <c r="J197" s="213"/>
      <c r="K197" s="213"/>
      <c r="L197" s="213"/>
      <c r="M197" s="213"/>
      <c r="N197" s="213"/>
      <c r="O197" s="213"/>
      <c r="P197" s="11"/>
      <c r="Q197" s="217"/>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9"/>
      <c r="AQ197" s="10"/>
      <c r="AR197" s="10"/>
      <c r="AS197" s="10"/>
      <c r="AT197" s="10"/>
      <c r="AU197" s="10"/>
      <c r="AV197" s="10"/>
      <c r="AW197" s="10"/>
      <c r="AX197" s="10"/>
      <c r="AY197" s="10"/>
      <c r="AZ197" s="10"/>
      <c r="BA197" s="10"/>
      <c r="BB197" s="10"/>
      <c r="BC197" s="10"/>
      <c r="BD197" s="10"/>
    </row>
    <row r="198" spans="1:56" ht="2.25" customHeight="1" x14ac:dyDescent="0.25">
      <c r="A198" s="1"/>
      <c r="B198" s="10"/>
      <c r="C198" s="10"/>
      <c r="D198" s="10"/>
      <c r="E198" s="10"/>
      <c r="F198" s="10"/>
      <c r="G198" s="10"/>
      <c r="H198" s="10"/>
      <c r="I198" s="10"/>
      <c r="J198" s="10"/>
      <c r="K198" s="10"/>
      <c r="L198" s="10"/>
      <c r="M198" s="9"/>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row>
    <row r="199" spans="1:56" ht="15" customHeight="1" x14ac:dyDescent="0.25">
      <c r="A199" s="1"/>
      <c r="B199" s="99" t="s">
        <v>95</v>
      </c>
      <c r="C199" s="88"/>
      <c r="D199" s="88"/>
      <c r="E199" s="88"/>
      <c r="F199" s="88"/>
      <c r="G199" s="88"/>
      <c r="H199" s="88"/>
      <c r="I199" s="88"/>
      <c r="J199" s="88"/>
      <c r="K199" s="88"/>
      <c r="L199" s="88"/>
      <c r="M199" s="88"/>
      <c r="N199" s="88"/>
      <c r="O199" s="88"/>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row>
    <row r="200" spans="1:56" ht="2.25" customHeight="1" x14ac:dyDescent="0.25">
      <c r="A200" s="1"/>
      <c r="B200" s="10"/>
      <c r="C200" s="10"/>
      <c r="D200" s="10"/>
      <c r="E200" s="10"/>
      <c r="F200" s="10"/>
      <c r="G200" s="10"/>
      <c r="H200" s="10"/>
      <c r="I200" s="10"/>
      <c r="J200" s="10"/>
      <c r="K200" s="10"/>
      <c r="L200" s="10"/>
      <c r="M200" s="10"/>
      <c r="N200" s="9"/>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row>
    <row r="201" spans="1:56" ht="15" customHeight="1" x14ac:dyDescent="0.25">
      <c r="A201" s="1"/>
      <c r="B201" s="99" t="s">
        <v>47</v>
      </c>
      <c r="C201" s="88"/>
      <c r="D201" s="88"/>
      <c r="E201" s="88"/>
      <c r="F201" s="88"/>
      <c r="G201" s="88"/>
      <c r="H201" s="88"/>
      <c r="I201" s="88"/>
      <c r="J201" s="88"/>
      <c r="K201" s="88"/>
      <c r="L201" s="88"/>
      <c r="M201" s="88"/>
      <c r="N201" s="88"/>
      <c r="O201" s="88"/>
      <c r="P201" s="10"/>
      <c r="Q201" s="93"/>
      <c r="R201" s="94"/>
      <c r="S201" s="94"/>
      <c r="T201" s="94"/>
      <c r="U201" s="94"/>
      <c r="V201" s="94"/>
      <c r="W201" s="94"/>
      <c r="X201" s="94"/>
      <c r="Y201" s="94"/>
      <c r="Z201" s="94"/>
      <c r="AA201" s="94"/>
      <c r="AB201" s="94"/>
      <c r="AC201" s="94"/>
      <c r="AD201" s="94"/>
      <c r="AE201" s="94"/>
      <c r="AF201" s="94"/>
      <c r="AG201" s="94"/>
      <c r="AH201" s="94"/>
      <c r="AI201" s="94"/>
      <c r="AJ201" s="94"/>
      <c r="AK201" s="95"/>
      <c r="AL201" s="35"/>
      <c r="AM201" s="93"/>
      <c r="AN201" s="94"/>
      <c r="AO201" s="94"/>
      <c r="AP201" s="95"/>
      <c r="AQ201" s="10"/>
      <c r="AR201" s="10"/>
      <c r="AS201" s="10"/>
      <c r="AT201" s="10"/>
      <c r="AU201" s="10"/>
      <c r="AV201" s="10"/>
      <c r="AW201" s="10"/>
      <c r="AX201" s="10"/>
      <c r="AY201" s="10"/>
      <c r="AZ201" s="10"/>
      <c r="BA201" s="10"/>
      <c r="BB201" s="10"/>
      <c r="BC201" s="10"/>
      <c r="BD201" s="10"/>
    </row>
    <row r="202" spans="1:56" ht="2.25" customHeight="1" x14ac:dyDescent="0.25">
      <c r="A202" s="1"/>
      <c r="B202" s="10"/>
      <c r="C202" s="10"/>
      <c r="D202" s="10"/>
      <c r="E202" s="10"/>
      <c r="F202" s="10"/>
      <c r="G202" s="10"/>
      <c r="H202" s="10"/>
      <c r="I202" s="10"/>
      <c r="J202" s="10"/>
      <c r="K202" s="10"/>
      <c r="L202" s="10"/>
      <c r="M202" s="10"/>
      <c r="N202" s="9"/>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row>
    <row r="203" spans="1:56" ht="15" customHeight="1" x14ac:dyDescent="0.25">
      <c r="A203" s="1"/>
      <c r="B203" s="99" t="s">
        <v>48</v>
      </c>
      <c r="C203" s="88"/>
      <c r="D203" s="88"/>
      <c r="E203" s="88"/>
      <c r="F203" s="88"/>
      <c r="G203" s="88"/>
      <c r="H203" s="88"/>
      <c r="I203" s="88"/>
      <c r="J203" s="88"/>
      <c r="K203" s="88"/>
      <c r="L203" s="88"/>
      <c r="M203" s="88"/>
      <c r="N203" s="88"/>
      <c r="O203" s="88"/>
      <c r="P203" s="10"/>
      <c r="Q203" s="93"/>
      <c r="R203" s="94"/>
      <c r="S203" s="94"/>
      <c r="T203" s="95"/>
      <c r="U203" s="36"/>
      <c r="V203" s="96"/>
      <c r="W203" s="97"/>
      <c r="X203" s="97"/>
      <c r="Y203" s="97"/>
      <c r="Z203" s="97"/>
      <c r="AA203" s="97"/>
      <c r="AB203" s="97"/>
      <c r="AC203" s="97"/>
      <c r="AD203" s="97"/>
      <c r="AE203" s="97"/>
      <c r="AF203" s="97"/>
      <c r="AG203" s="97"/>
      <c r="AH203" s="97"/>
      <c r="AI203" s="97"/>
      <c r="AJ203" s="97"/>
      <c r="AK203" s="97"/>
      <c r="AL203" s="97"/>
      <c r="AM203" s="97"/>
      <c r="AN203" s="97"/>
      <c r="AO203" s="97"/>
      <c r="AP203" s="98"/>
      <c r="AQ203" s="10"/>
      <c r="AR203" s="10"/>
      <c r="AS203" s="10"/>
      <c r="AT203" s="10"/>
      <c r="AU203" s="10"/>
      <c r="AV203" s="10"/>
      <c r="AW203" s="10"/>
      <c r="AX203" s="10"/>
      <c r="AY203" s="10"/>
      <c r="AZ203" s="10"/>
      <c r="BA203" s="10"/>
      <c r="BB203" s="10"/>
      <c r="BC203" s="10"/>
      <c r="BD203" s="10"/>
    </row>
    <row r="204" spans="1:56" ht="2.25" customHeight="1" x14ac:dyDescent="0.25">
      <c r="A204" s="1"/>
      <c r="B204" s="10"/>
      <c r="C204" s="10"/>
      <c r="D204" s="10"/>
      <c r="E204" s="10"/>
      <c r="F204" s="10"/>
      <c r="G204" s="10"/>
      <c r="H204" s="10"/>
      <c r="I204" s="10"/>
      <c r="J204" s="10"/>
      <c r="K204" s="10"/>
      <c r="L204" s="10"/>
      <c r="M204" s="10"/>
      <c r="N204" s="9"/>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row>
    <row r="205" spans="1:56" ht="15" customHeight="1" x14ac:dyDescent="0.25">
      <c r="A205" s="1"/>
      <c r="B205" s="99" t="s">
        <v>96</v>
      </c>
      <c r="C205" s="88"/>
      <c r="D205" s="88"/>
      <c r="E205" s="88"/>
      <c r="F205" s="88"/>
      <c r="G205" s="88"/>
      <c r="H205" s="88"/>
      <c r="I205" s="88"/>
      <c r="J205" s="88"/>
      <c r="K205" s="88"/>
      <c r="L205" s="88"/>
      <c r="M205" s="88"/>
      <c r="N205" s="88"/>
      <c r="O205" s="88"/>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row>
    <row r="206" spans="1:56" ht="2.25" customHeight="1" x14ac:dyDescent="0.25">
      <c r="A206" s="1"/>
      <c r="B206" s="10"/>
      <c r="C206" s="10"/>
      <c r="D206" s="10"/>
      <c r="E206" s="10"/>
      <c r="F206" s="10"/>
      <c r="G206" s="10"/>
      <c r="H206" s="10"/>
      <c r="I206" s="10"/>
      <c r="J206" s="10"/>
      <c r="K206" s="10"/>
      <c r="L206" s="10"/>
      <c r="M206" s="10"/>
      <c r="N206" s="9"/>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row>
    <row r="207" spans="1:56" ht="15" customHeight="1" x14ac:dyDescent="0.25">
      <c r="A207" s="1"/>
      <c r="B207" s="99" t="s">
        <v>47</v>
      </c>
      <c r="C207" s="88"/>
      <c r="D207" s="88"/>
      <c r="E207" s="88"/>
      <c r="F207" s="88"/>
      <c r="G207" s="88"/>
      <c r="H207" s="88"/>
      <c r="I207" s="88"/>
      <c r="J207" s="88"/>
      <c r="K207" s="88"/>
      <c r="L207" s="88"/>
      <c r="M207" s="88"/>
      <c r="N207" s="88"/>
      <c r="O207" s="88"/>
      <c r="P207" s="10"/>
      <c r="Q207" s="93"/>
      <c r="R207" s="94"/>
      <c r="S207" s="94"/>
      <c r="T207" s="94"/>
      <c r="U207" s="94"/>
      <c r="V207" s="94"/>
      <c r="W207" s="94"/>
      <c r="X207" s="94"/>
      <c r="Y207" s="94"/>
      <c r="Z207" s="94"/>
      <c r="AA207" s="94"/>
      <c r="AB207" s="94"/>
      <c r="AC207" s="94"/>
      <c r="AD207" s="94"/>
      <c r="AE207" s="94"/>
      <c r="AF207" s="94"/>
      <c r="AG207" s="94"/>
      <c r="AH207" s="94"/>
      <c r="AI207" s="94"/>
      <c r="AJ207" s="94"/>
      <c r="AK207" s="95"/>
      <c r="AL207" s="35"/>
      <c r="AM207" s="93"/>
      <c r="AN207" s="94"/>
      <c r="AO207" s="94"/>
      <c r="AP207" s="95"/>
      <c r="AQ207" s="10"/>
      <c r="AR207" s="10"/>
      <c r="AS207" s="10"/>
      <c r="AT207" s="10"/>
      <c r="AU207" s="10"/>
      <c r="AV207" s="10"/>
      <c r="AW207" s="10"/>
      <c r="AX207" s="10"/>
      <c r="AY207" s="10"/>
      <c r="AZ207" s="10"/>
      <c r="BA207" s="10"/>
      <c r="BB207" s="10"/>
      <c r="BC207" s="10"/>
      <c r="BD207" s="10"/>
    </row>
    <row r="208" spans="1:56" ht="2.25" customHeight="1" x14ac:dyDescent="0.25">
      <c r="A208" s="1"/>
      <c r="B208" s="10"/>
      <c r="C208" s="10"/>
      <c r="D208" s="10"/>
      <c r="E208" s="10"/>
      <c r="F208" s="10"/>
      <c r="G208" s="10"/>
      <c r="H208" s="10"/>
      <c r="I208" s="10"/>
      <c r="J208" s="10"/>
      <c r="K208" s="10"/>
      <c r="L208" s="10"/>
      <c r="M208" s="10"/>
      <c r="N208" s="9"/>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row>
    <row r="209" spans="1:56" ht="15" customHeight="1" x14ac:dyDescent="0.25">
      <c r="A209" s="1"/>
      <c r="B209" s="99" t="s">
        <v>48</v>
      </c>
      <c r="C209" s="88"/>
      <c r="D209" s="88"/>
      <c r="E209" s="88"/>
      <c r="F209" s="88"/>
      <c r="G209" s="88"/>
      <c r="H209" s="88"/>
      <c r="I209" s="88"/>
      <c r="J209" s="88"/>
      <c r="K209" s="88"/>
      <c r="L209" s="88"/>
      <c r="M209" s="88"/>
      <c r="N209" s="88"/>
      <c r="O209" s="88"/>
      <c r="P209" s="10"/>
      <c r="Q209" s="93"/>
      <c r="R209" s="94"/>
      <c r="S209" s="94"/>
      <c r="T209" s="95"/>
      <c r="U209" s="36"/>
      <c r="V209" s="96"/>
      <c r="W209" s="97"/>
      <c r="X209" s="97"/>
      <c r="Y209" s="97"/>
      <c r="Z209" s="97"/>
      <c r="AA209" s="97"/>
      <c r="AB209" s="97"/>
      <c r="AC209" s="97"/>
      <c r="AD209" s="97"/>
      <c r="AE209" s="97"/>
      <c r="AF209" s="97"/>
      <c r="AG209" s="97"/>
      <c r="AH209" s="97"/>
      <c r="AI209" s="97"/>
      <c r="AJ209" s="97"/>
      <c r="AK209" s="97"/>
      <c r="AL209" s="97"/>
      <c r="AM209" s="97"/>
      <c r="AN209" s="97"/>
      <c r="AO209" s="97"/>
      <c r="AP209" s="98"/>
      <c r="AQ209" s="10"/>
      <c r="AR209" s="10"/>
      <c r="AS209" s="10"/>
      <c r="AT209" s="10"/>
      <c r="AU209" s="10"/>
      <c r="AV209" s="10"/>
      <c r="AW209" s="10"/>
      <c r="AX209" s="10"/>
      <c r="AY209" s="10"/>
      <c r="AZ209" s="10"/>
      <c r="BA209" s="10"/>
      <c r="BB209" s="10"/>
      <c r="BC209" s="10"/>
      <c r="BD209" s="10"/>
    </row>
    <row r="210" spans="1:56" s="78" customFormat="1" ht="15" customHeight="1" x14ac:dyDescent="0.3"/>
    <row r="211" spans="1:56" s="78" customFormat="1" ht="15" customHeight="1" x14ac:dyDescent="0.3">
      <c r="A211" s="79">
        <v>22</v>
      </c>
      <c r="B211" s="284" t="s">
        <v>97</v>
      </c>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row>
    <row r="212" spans="1:56" s="78" customFormat="1" ht="2.25" customHeight="1" x14ac:dyDescent="0.3">
      <c r="A212" s="79"/>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row>
    <row r="213" spans="1:56" s="78" customFormat="1" ht="15" customHeight="1" x14ac:dyDescent="0.3">
      <c r="A213" s="15"/>
      <c r="B213" s="128" t="s">
        <v>17</v>
      </c>
      <c r="C213" s="129"/>
      <c r="D213" s="285" t="s">
        <v>98</v>
      </c>
      <c r="E213" s="285"/>
      <c r="F213" s="285"/>
      <c r="G213" s="285"/>
      <c r="H213" s="285"/>
      <c r="I213" s="285"/>
      <c r="J213" s="285"/>
      <c r="K213" s="285"/>
      <c r="L213" s="285"/>
      <c r="M213" s="285"/>
      <c r="N213" s="285"/>
      <c r="O213" s="285"/>
      <c r="P213" s="285"/>
      <c r="Q213" s="285"/>
      <c r="R213" s="285"/>
      <c r="S213" s="285"/>
      <c r="T213" s="285"/>
      <c r="U213" s="171" t="s">
        <v>99</v>
      </c>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0"/>
      <c r="AR213" s="10"/>
      <c r="AS213" s="10"/>
      <c r="AT213" s="10"/>
      <c r="AU213" s="10"/>
      <c r="AV213" s="10"/>
      <c r="AW213" s="10"/>
      <c r="AX213" s="10"/>
      <c r="AY213" s="10"/>
      <c r="AZ213" s="10"/>
      <c r="BA213" s="10"/>
      <c r="BB213" s="10"/>
      <c r="BC213" s="10"/>
      <c r="BD213" s="10"/>
    </row>
    <row r="214" spans="1:56" s="78" customFormat="1" ht="15" customHeight="1" x14ac:dyDescent="0.3">
      <c r="A214" s="15"/>
      <c r="B214" s="171" t="s">
        <v>100</v>
      </c>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0"/>
      <c r="AR214" s="10"/>
      <c r="AS214" s="10"/>
      <c r="AT214" s="10"/>
      <c r="AU214" s="10"/>
      <c r="AV214" s="10"/>
      <c r="AW214" s="10"/>
      <c r="AX214" s="10"/>
      <c r="AY214" s="10"/>
      <c r="AZ214" s="10"/>
      <c r="BA214" s="10"/>
      <c r="BB214" s="10"/>
      <c r="BC214" s="10"/>
      <c r="BD214" s="10"/>
    </row>
    <row r="215" spans="1:56" s="78" customFormat="1" ht="2.25" customHeight="1" x14ac:dyDescent="0.3">
      <c r="A215" s="15"/>
      <c r="B215" s="75"/>
      <c r="C215" s="76"/>
      <c r="D215" s="77"/>
      <c r="E215" s="77"/>
      <c r="F215" s="77"/>
      <c r="G215" s="77"/>
      <c r="H215" s="77"/>
      <c r="I215" s="77"/>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10"/>
      <c r="AR215" s="10"/>
      <c r="AS215" s="10"/>
      <c r="AT215" s="10"/>
      <c r="AU215" s="10"/>
      <c r="AV215" s="10"/>
      <c r="AW215" s="10"/>
      <c r="AX215" s="10"/>
      <c r="AY215" s="10"/>
      <c r="AZ215" s="10"/>
      <c r="BA215" s="10"/>
      <c r="BB215" s="10"/>
      <c r="BC215" s="10"/>
      <c r="BD215" s="10"/>
    </row>
    <row r="216" spans="1:56" s="78" customFormat="1" ht="15" customHeight="1" x14ac:dyDescent="0.3">
      <c r="A216" s="15"/>
      <c r="C216" s="286" t="s">
        <v>101</v>
      </c>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0"/>
      <c r="AR216" s="10"/>
      <c r="AS216" s="10"/>
      <c r="AT216" s="10"/>
      <c r="AU216" s="10"/>
      <c r="AV216" s="10"/>
      <c r="AW216" s="10"/>
      <c r="AX216" s="10"/>
      <c r="AY216" s="10"/>
      <c r="AZ216" s="10"/>
      <c r="BA216" s="10"/>
      <c r="BB216" s="10"/>
      <c r="BC216" s="10"/>
      <c r="BD216" s="10"/>
    </row>
    <row r="217" spans="1:56" s="78" customFormat="1" ht="2.25" customHeight="1" x14ac:dyDescent="0.3">
      <c r="A217" s="15"/>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10"/>
      <c r="AR217" s="10"/>
      <c r="AS217" s="10"/>
      <c r="AT217" s="10"/>
      <c r="AU217" s="10"/>
      <c r="AV217" s="10"/>
      <c r="AW217" s="10"/>
      <c r="AX217" s="10"/>
      <c r="AY217" s="10"/>
      <c r="AZ217" s="10"/>
      <c r="BA217" s="10"/>
      <c r="BB217" s="10"/>
      <c r="BC217" s="10"/>
      <c r="BD217" s="10"/>
    </row>
    <row r="218" spans="1:56" s="78" customFormat="1" ht="15" customHeight="1" x14ac:dyDescent="0.3">
      <c r="D218" s="287" t="s">
        <v>102</v>
      </c>
      <c r="E218" s="287"/>
      <c r="F218" s="287"/>
      <c r="G218" s="287"/>
      <c r="H218" s="287"/>
      <c r="I218" s="287"/>
      <c r="J218" s="287"/>
      <c r="K218" s="287"/>
      <c r="L218" s="287"/>
      <c r="M218" s="287"/>
      <c r="N218" s="287"/>
      <c r="O218" s="287"/>
      <c r="P218" s="287"/>
      <c r="Q218" s="287"/>
      <c r="R218" s="287"/>
      <c r="S218" s="287"/>
      <c r="T218" s="287"/>
      <c r="U218" s="287"/>
      <c r="V218" s="287"/>
      <c r="W218" s="287"/>
      <c r="X218" s="287"/>
      <c r="Y218" s="287"/>
      <c r="Z218" s="287"/>
      <c r="AA218" s="287"/>
      <c r="AB218" s="287"/>
      <c r="AC218" s="287"/>
      <c r="AD218" s="287"/>
      <c r="AE218" s="287"/>
      <c r="AF218" s="287"/>
      <c r="AG218" s="287"/>
      <c r="AH218" s="287"/>
      <c r="AI218" s="287"/>
      <c r="AJ218" s="287"/>
      <c r="AK218" s="287"/>
      <c r="AL218" s="287"/>
      <c r="AM218" s="287"/>
      <c r="AN218" s="287"/>
      <c r="AO218" s="287"/>
      <c r="AP218" s="287"/>
    </row>
    <row r="219" spans="1:56" s="78" customFormat="1" ht="15" customHeight="1" x14ac:dyDescent="0.3">
      <c r="C219" s="81"/>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row>
    <row r="220" spans="1:56" s="78" customFormat="1" ht="15" customHeight="1" x14ac:dyDescent="0.3">
      <c r="C220" s="81"/>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87"/>
      <c r="AD220" s="287"/>
      <c r="AE220" s="287"/>
      <c r="AF220" s="287"/>
      <c r="AG220" s="287"/>
      <c r="AH220" s="287"/>
      <c r="AI220" s="287"/>
      <c r="AJ220" s="287"/>
      <c r="AK220" s="287"/>
      <c r="AL220" s="287"/>
      <c r="AM220" s="287"/>
      <c r="AN220" s="287"/>
      <c r="AO220" s="287"/>
      <c r="AP220" s="287"/>
    </row>
    <row r="221" spans="1:56" s="78" customFormat="1" ht="15" customHeight="1" x14ac:dyDescent="0.3">
      <c r="C221" s="81"/>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row>
    <row r="222" spans="1:56" s="78" customFormat="1" ht="15" customHeight="1" x14ac:dyDescent="0.3">
      <c r="C222" s="81"/>
      <c r="D222" s="287"/>
      <c r="E222" s="287"/>
      <c r="F222" s="287"/>
      <c r="G222" s="287"/>
      <c r="H222" s="287"/>
      <c r="I222" s="287"/>
      <c r="J222" s="287"/>
      <c r="K222" s="287"/>
      <c r="L222" s="287"/>
      <c r="M222" s="287"/>
      <c r="N222" s="287"/>
      <c r="O222" s="287"/>
      <c r="P222" s="287"/>
      <c r="Q222" s="287"/>
      <c r="R222" s="287"/>
      <c r="S222" s="287"/>
      <c r="T222" s="287"/>
      <c r="U222" s="287"/>
      <c r="V222" s="287"/>
      <c r="W222" s="287"/>
      <c r="X222" s="287"/>
      <c r="Y222" s="287"/>
      <c r="Z222" s="287"/>
      <c r="AA222" s="287"/>
      <c r="AB222" s="287"/>
      <c r="AC222" s="287"/>
      <c r="AD222" s="287"/>
      <c r="AE222" s="287"/>
      <c r="AF222" s="287"/>
      <c r="AG222" s="287"/>
      <c r="AH222" s="287"/>
      <c r="AI222" s="287"/>
      <c r="AJ222" s="287"/>
      <c r="AK222" s="287"/>
      <c r="AL222" s="287"/>
      <c r="AM222" s="287"/>
      <c r="AN222" s="287"/>
      <c r="AO222" s="287"/>
      <c r="AP222" s="287"/>
    </row>
    <row r="223" spans="1:56" s="78" customFormat="1" ht="15" customHeight="1" x14ac:dyDescent="0.3">
      <c r="C223" s="81"/>
      <c r="D223" s="287"/>
      <c r="E223" s="287"/>
      <c r="F223" s="287"/>
      <c r="G223" s="287"/>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row>
    <row r="224" spans="1:56" s="78" customFormat="1" ht="2.25" customHeight="1" x14ac:dyDescent="0.3">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row>
    <row r="225" spans="1:56" s="78" customFormat="1" ht="15" customHeight="1" x14ac:dyDescent="0.3">
      <c r="D225" s="287" t="s">
        <v>103</v>
      </c>
      <c r="E225" s="287"/>
      <c r="F225" s="287"/>
      <c r="G225" s="287"/>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row>
    <row r="226" spans="1:56" s="78" customFormat="1" ht="15" customHeight="1" x14ac:dyDescent="0.3">
      <c r="C226" s="81"/>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287"/>
    </row>
    <row r="227" spans="1:56" s="78" customFormat="1" ht="15" customHeight="1" x14ac:dyDescent="0.3">
      <c r="C227" s="81"/>
      <c r="D227" s="287"/>
      <c r="E227" s="287"/>
      <c r="F227" s="287"/>
      <c r="G227" s="287"/>
      <c r="H227" s="287"/>
      <c r="I227" s="287"/>
      <c r="J227" s="287"/>
      <c r="K227" s="287"/>
      <c r="L227" s="287"/>
      <c r="M227" s="287"/>
      <c r="N227" s="287"/>
      <c r="O227" s="287"/>
      <c r="P227" s="287"/>
      <c r="Q227" s="287"/>
      <c r="R227" s="287"/>
      <c r="S227" s="287"/>
      <c r="T227" s="287"/>
      <c r="U227" s="287"/>
      <c r="V227" s="287"/>
      <c r="W227" s="287"/>
      <c r="X227" s="287"/>
      <c r="Y227" s="287"/>
      <c r="Z227" s="287"/>
      <c r="AA227" s="287"/>
      <c r="AB227" s="287"/>
      <c r="AC227" s="287"/>
      <c r="AD227" s="287"/>
      <c r="AE227" s="287"/>
      <c r="AF227" s="287"/>
      <c r="AG227" s="287"/>
      <c r="AH227" s="287"/>
      <c r="AI227" s="287"/>
      <c r="AJ227" s="287"/>
      <c r="AK227" s="287"/>
      <c r="AL227" s="287"/>
      <c r="AM227" s="287"/>
      <c r="AN227" s="287"/>
      <c r="AO227" s="287"/>
      <c r="AP227" s="287"/>
    </row>
    <row r="228" spans="1:56" s="78" customFormat="1" ht="2.25" customHeight="1" x14ac:dyDescent="0.3">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row>
    <row r="229" spans="1:56" s="78" customFormat="1" ht="15" customHeight="1" x14ac:dyDescent="0.3">
      <c r="A229" s="15"/>
      <c r="C229" s="172" t="s">
        <v>41</v>
      </c>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0"/>
      <c r="AR229" s="10"/>
      <c r="AS229" s="10"/>
      <c r="AT229" s="10"/>
      <c r="AU229" s="10"/>
      <c r="AV229" s="10"/>
      <c r="AW229" s="10"/>
      <c r="AX229" s="10"/>
      <c r="AY229" s="10"/>
      <c r="AZ229" s="10"/>
      <c r="BA229" s="10"/>
      <c r="BB229" s="10"/>
      <c r="BC229" s="10"/>
      <c r="BD229" s="10"/>
    </row>
    <row r="230" spans="1:56" ht="15" customHeight="1" x14ac:dyDescent="0.25">
      <c r="A230" s="1"/>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row>
    <row r="231" spans="1:56" ht="15" customHeight="1" x14ac:dyDescent="0.25">
      <c r="A231" s="1"/>
      <c r="B231" s="91" t="s">
        <v>104</v>
      </c>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2"/>
      <c r="AQ231" s="10"/>
      <c r="AR231" s="10"/>
      <c r="AS231" s="10"/>
      <c r="AT231" s="10"/>
      <c r="AU231" s="10"/>
      <c r="AV231" s="10"/>
      <c r="AW231" s="10"/>
      <c r="AX231" s="10"/>
      <c r="AY231" s="10"/>
      <c r="AZ231" s="10"/>
      <c r="BA231" s="10"/>
      <c r="BB231" s="10"/>
      <c r="BC231" s="10"/>
      <c r="BD231" s="10"/>
    </row>
    <row r="232" spans="1:56" ht="2.25" customHeight="1" x14ac:dyDescent="0.25">
      <c r="A232" s="1"/>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row>
    <row r="233" spans="1:56" ht="15" customHeight="1" x14ac:dyDescent="0.25">
      <c r="A233" s="1">
        <v>23</v>
      </c>
      <c r="B233" s="89" t="s">
        <v>105</v>
      </c>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10"/>
      <c r="AR233" s="10"/>
      <c r="AS233" s="10"/>
      <c r="AT233" s="10"/>
      <c r="AU233" s="10"/>
      <c r="AV233" s="10"/>
      <c r="AW233" s="10"/>
      <c r="AX233" s="10"/>
      <c r="AY233" s="10"/>
      <c r="AZ233" s="10"/>
      <c r="BA233" s="10"/>
      <c r="BB233" s="10"/>
      <c r="BC233" s="10"/>
      <c r="BD233" s="10"/>
    </row>
    <row r="234" spans="1:56" ht="2.25" customHeight="1" x14ac:dyDescent="0.25">
      <c r="A234" s="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row>
    <row r="235" spans="1:56" ht="15" customHeight="1" x14ac:dyDescent="0.25">
      <c r="A235" s="1"/>
      <c r="B235" s="90" t="s">
        <v>106</v>
      </c>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10"/>
      <c r="AR235" s="10"/>
      <c r="AS235" s="10"/>
      <c r="AT235" s="10"/>
      <c r="AU235" s="10"/>
      <c r="AV235" s="10"/>
      <c r="AW235" s="10"/>
      <c r="AX235" s="10"/>
      <c r="AY235" s="10"/>
      <c r="AZ235" s="10"/>
      <c r="BA235" s="10"/>
      <c r="BB235" s="10"/>
      <c r="BC235" s="10"/>
      <c r="BD235" s="10"/>
    </row>
    <row r="236" spans="1:56" ht="15" hidden="1" customHeight="1" x14ac:dyDescent="0.25">
      <c r="A236" s="1"/>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row>
    <row r="237" spans="1:56" ht="15" customHeight="1" x14ac:dyDescent="0.25">
      <c r="A237" s="1"/>
      <c r="B237" s="10"/>
      <c r="C237" s="88" t="s">
        <v>107</v>
      </c>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10"/>
      <c r="AR237" s="10"/>
      <c r="AS237" s="10"/>
      <c r="AT237" s="10"/>
      <c r="AU237" s="10"/>
      <c r="AV237" s="10"/>
      <c r="AW237" s="10"/>
      <c r="AX237" s="10"/>
      <c r="AY237" s="10"/>
      <c r="AZ237" s="10"/>
      <c r="BA237" s="10"/>
      <c r="BB237" s="10"/>
      <c r="BC237" s="10"/>
      <c r="BD237" s="10"/>
    </row>
    <row r="238" spans="1:56" ht="15" hidden="1" customHeight="1" x14ac:dyDescent="0.25">
      <c r="A238" s="1"/>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row>
    <row r="239" spans="1:56" ht="15" customHeight="1" x14ac:dyDescent="0.25">
      <c r="A239" s="1"/>
      <c r="B239" s="10"/>
      <c r="C239" s="88" t="s">
        <v>108</v>
      </c>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10"/>
      <c r="AR239" s="10"/>
      <c r="AS239" s="10"/>
      <c r="AT239" s="10"/>
      <c r="AU239" s="10"/>
      <c r="AV239" s="10"/>
      <c r="AW239" s="10"/>
      <c r="AX239" s="10"/>
      <c r="AY239" s="10"/>
      <c r="AZ239" s="10"/>
      <c r="BA239" s="10"/>
      <c r="BB239" s="10"/>
      <c r="BC239" s="10"/>
      <c r="BD239" s="10"/>
    </row>
    <row r="240" spans="1:56" ht="15" customHeight="1" x14ac:dyDescent="0.25">
      <c r="A240" s="1"/>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row>
    <row r="241" spans="1:56" ht="15" customHeight="1" x14ac:dyDescent="0.25">
      <c r="A241" s="1">
        <v>24</v>
      </c>
      <c r="B241" s="174" t="s">
        <v>109</v>
      </c>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74"/>
      <c r="AG241" s="174"/>
      <c r="AH241" s="174"/>
      <c r="AI241" s="174"/>
      <c r="AJ241" s="174"/>
      <c r="AK241" s="174"/>
      <c r="AL241" s="174"/>
      <c r="AM241" s="174"/>
      <c r="AN241" s="174"/>
      <c r="AO241" s="174"/>
      <c r="AP241" s="174"/>
      <c r="AQ241" s="10"/>
      <c r="AR241" s="10"/>
      <c r="AS241" s="10"/>
      <c r="AT241" s="10"/>
      <c r="AU241" s="10"/>
      <c r="AV241" s="10"/>
      <c r="AW241" s="10"/>
      <c r="AX241" s="10"/>
      <c r="AY241" s="10"/>
      <c r="AZ241" s="10"/>
      <c r="BA241" s="10"/>
      <c r="BB241" s="10"/>
      <c r="BC241" s="10"/>
      <c r="BD241" s="10"/>
    </row>
    <row r="242" spans="1:56" ht="2.25" customHeight="1" x14ac:dyDescent="0.25">
      <c r="A242" s="1"/>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10"/>
      <c r="AR242" s="10"/>
      <c r="AS242" s="10"/>
      <c r="AT242" s="10"/>
      <c r="AU242" s="10"/>
      <c r="AV242" s="10"/>
      <c r="AW242" s="10"/>
      <c r="AX242" s="10"/>
      <c r="AY242" s="10"/>
      <c r="AZ242" s="10"/>
      <c r="BA242" s="10"/>
      <c r="BB242" s="10"/>
      <c r="BC242" s="10"/>
      <c r="BD242" s="10"/>
    </row>
    <row r="243" spans="1:56" ht="30" customHeight="1" x14ac:dyDescent="0.25">
      <c r="A243" s="1"/>
      <c r="B243" s="163" t="s">
        <v>110</v>
      </c>
      <c r="C243" s="210"/>
      <c r="D243" s="210"/>
      <c r="E243" s="210"/>
      <c r="F243" s="210"/>
      <c r="G243" s="210"/>
      <c r="H243" s="210"/>
      <c r="I243" s="210"/>
      <c r="J243" s="210"/>
      <c r="K243" s="210"/>
      <c r="L243" s="210"/>
      <c r="M243" s="210"/>
      <c r="N243" s="210"/>
      <c r="O243" s="210"/>
      <c r="P243" s="210"/>
      <c r="Q243" s="210"/>
      <c r="R243" s="210"/>
      <c r="S243" s="210"/>
      <c r="T243" s="210"/>
      <c r="U243" s="210"/>
      <c r="V243" s="210"/>
      <c r="W243" s="210"/>
      <c r="X243" s="210"/>
      <c r="Y243" s="210"/>
      <c r="Z243" s="210"/>
      <c r="AA243" s="210"/>
      <c r="AB243" s="210"/>
      <c r="AC243" s="210"/>
      <c r="AD243" s="210"/>
      <c r="AE243" s="210"/>
      <c r="AF243" s="210"/>
      <c r="AG243" s="210"/>
      <c r="AH243" s="210"/>
      <c r="AI243" s="210"/>
      <c r="AJ243" s="210"/>
      <c r="AK243" s="210"/>
      <c r="AL243" s="210"/>
      <c r="AM243" s="210"/>
      <c r="AN243" s="210"/>
      <c r="AO243" s="210"/>
      <c r="AP243" s="210"/>
      <c r="AQ243" s="10"/>
      <c r="AR243" s="10"/>
      <c r="AS243" s="10"/>
      <c r="AT243" s="10"/>
      <c r="AU243" s="10"/>
      <c r="AV243" s="10"/>
      <c r="AW243" s="10"/>
      <c r="AX243" s="10"/>
      <c r="AY243" s="10"/>
      <c r="AZ243" s="10"/>
      <c r="BA243" s="10"/>
      <c r="BB243" s="10"/>
      <c r="BC243" s="10"/>
      <c r="BD243" s="10"/>
    </row>
    <row r="244" spans="1:56" ht="2.25" customHeight="1" x14ac:dyDescent="0.25">
      <c r="A244" s="1"/>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row>
    <row r="245" spans="1:56" ht="15" customHeight="1" x14ac:dyDescent="0.25">
      <c r="A245" s="1"/>
      <c r="B245" s="10"/>
      <c r="C245" s="121" t="s">
        <v>111</v>
      </c>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0"/>
      <c r="AR245" s="10"/>
      <c r="AS245" s="10"/>
      <c r="AT245" s="10"/>
      <c r="AU245" s="10"/>
      <c r="AV245" s="10"/>
      <c r="AW245" s="10"/>
      <c r="AX245" s="10"/>
      <c r="AY245" s="10"/>
      <c r="AZ245" s="10"/>
      <c r="BA245" s="10"/>
      <c r="BB245" s="10"/>
      <c r="BC245" s="10"/>
      <c r="BD245" s="10"/>
    </row>
    <row r="246" spans="1:56" ht="2.25" customHeight="1" x14ac:dyDescent="0.25">
      <c r="A246" s="1"/>
      <c r="B246" s="10"/>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0"/>
      <c r="AR246" s="10"/>
      <c r="AS246" s="10"/>
      <c r="AT246" s="10"/>
      <c r="AU246" s="10"/>
      <c r="AV246" s="10"/>
      <c r="AW246" s="10"/>
      <c r="AX246" s="10"/>
      <c r="AY246" s="10"/>
      <c r="AZ246" s="10"/>
      <c r="BA246" s="10"/>
      <c r="BB246" s="10"/>
      <c r="BC246" s="10"/>
      <c r="BD246" s="10"/>
    </row>
    <row r="247" spans="1:56" ht="15" customHeight="1" x14ac:dyDescent="0.25">
      <c r="A247" s="1"/>
      <c r="B247" s="10"/>
      <c r="C247" s="121" t="s">
        <v>112</v>
      </c>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0"/>
      <c r="AR247" s="10"/>
      <c r="AS247" s="10"/>
      <c r="AT247" s="10"/>
      <c r="AU247" s="10"/>
      <c r="AV247" s="10"/>
      <c r="AW247" s="10"/>
      <c r="AX247" s="10"/>
      <c r="AY247" s="10"/>
      <c r="AZ247" s="10"/>
      <c r="BA247" s="10"/>
      <c r="BB247" s="10"/>
      <c r="BC247" s="10"/>
      <c r="BD247" s="10"/>
    </row>
    <row r="248" spans="1:56" ht="2.25" customHeight="1" x14ac:dyDescent="0.25">
      <c r="A248" s="1"/>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row>
    <row r="249" spans="1:56" ht="15" customHeight="1" x14ac:dyDescent="0.25">
      <c r="A249" s="1"/>
      <c r="B249" s="10"/>
      <c r="C249" s="121" t="s">
        <v>113</v>
      </c>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0"/>
      <c r="AR249" s="10"/>
      <c r="AS249" s="10"/>
      <c r="AT249" s="10"/>
      <c r="AU249" s="10"/>
      <c r="AV249" s="10"/>
      <c r="AW249" s="10"/>
      <c r="AX249" s="10"/>
      <c r="AY249" s="10"/>
      <c r="AZ249" s="10"/>
      <c r="BA249" s="10"/>
      <c r="BB249" s="10"/>
      <c r="BC249" s="10"/>
      <c r="BD249" s="10"/>
    </row>
    <row r="250" spans="1:56" ht="2.25" customHeight="1" x14ac:dyDescent="0.25">
      <c r="A250" s="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row>
    <row r="251" spans="1:56" ht="15" customHeight="1" x14ac:dyDescent="0.25">
      <c r="A251" s="1"/>
      <c r="B251" s="10"/>
      <c r="C251" s="121" t="s">
        <v>114</v>
      </c>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0"/>
      <c r="AR251" s="10"/>
      <c r="AS251" s="10"/>
      <c r="AT251" s="10"/>
      <c r="AU251" s="10"/>
      <c r="AV251" s="10"/>
      <c r="AW251" s="10"/>
      <c r="AX251" s="10"/>
      <c r="AY251" s="10"/>
      <c r="AZ251" s="10"/>
      <c r="BA251" s="10"/>
      <c r="BB251" s="10"/>
      <c r="BC251" s="10"/>
      <c r="BD251" s="10"/>
    </row>
    <row r="252" spans="1:56" ht="2.25" customHeight="1" x14ac:dyDescent="0.25">
      <c r="A252" s="1"/>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row>
    <row r="253" spans="1:56" ht="15" customHeight="1" x14ac:dyDescent="0.25">
      <c r="A253" s="1"/>
      <c r="B253" s="10"/>
      <c r="C253" s="121" t="s">
        <v>115</v>
      </c>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0"/>
      <c r="AR253" s="10"/>
      <c r="AS253" s="10"/>
      <c r="AT253" s="10"/>
      <c r="AU253" s="10"/>
      <c r="AV253" s="10"/>
      <c r="AW253" s="10"/>
      <c r="AX253" s="10"/>
      <c r="AY253" s="10"/>
      <c r="AZ253" s="10"/>
      <c r="BA253" s="10"/>
      <c r="BB253" s="10"/>
      <c r="BC253" s="10"/>
      <c r="BD253" s="10"/>
    </row>
    <row r="254" spans="1:56" ht="2.25" customHeight="1" x14ac:dyDescent="0.25">
      <c r="A254" s="1"/>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row>
    <row r="255" spans="1:56" ht="15" customHeight="1" x14ac:dyDescent="0.25">
      <c r="A255" s="1"/>
      <c r="B255" s="10"/>
      <c r="C255" s="121" t="s">
        <v>116</v>
      </c>
      <c r="D255" s="121"/>
      <c r="E255" s="121"/>
      <c r="F255" s="121"/>
      <c r="G255" s="121"/>
      <c r="H255" s="121"/>
      <c r="I255" s="195"/>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4"/>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row>
    <row r="256" spans="1:56" ht="15" customHeight="1" x14ac:dyDescent="0.25">
      <c r="A256" s="1"/>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row>
    <row r="257" spans="1:56" ht="15" customHeight="1" x14ac:dyDescent="0.25">
      <c r="A257" s="1">
        <v>25</v>
      </c>
      <c r="B257" s="89" t="s">
        <v>117</v>
      </c>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10"/>
      <c r="AR257" s="10"/>
      <c r="AS257" s="10"/>
      <c r="AT257" s="10"/>
      <c r="AU257" s="10"/>
      <c r="AV257" s="10"/>
      <c r="AW257" s="10"/>
      <c r="AX257" s="10"/>
      <c r="AY257" s="10"/>
      <c r="AZ257" s="10"/>
      <c r="BA257" s="10"/>
      <c r="BB257" s="10"/>
      <c r="BC257" s="10"/>
      <c r="BD257" s="10"/>
    </row>
    <row r="258" spans="1:56" ht="2.25" customHeight="1" x14ac:dyDescent="0.25">
      <c r="A258" s="1"/>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row>
    <row r="259" spans="1:56" ht="15" customHeight="1" x14ac:dyDescent="0.25">
      <c r="A259" s="1"/>
      <c r="B259" s="201"/>
      <c r="C259" s="202"/>
      <c r="D259" s="202"/>
      <c r="E259" s="202"/>
      <c r="F259" s="202"/>
      <c r="G259" s="202"/>
      <c r="H259" s="202"/>
      <c r="I259" s="202"/>
      <c r="J259" s="202"/>
      <c r="K259" s="202"/>
      <c r="L259" s="202"/>
      <c r="M259" s="202"/>
      <c r="N259" s="202"/>
      <c r="O259" s="202"/>
      <c r="P259" s="202"/>
      <c r="Q259" s="202"/>
      <c r="R259" s="202"/>
      <c r="S259" s="202"/>
      <c r="T259" s="202"/>
      <c r="U259" s="202"/>
      <c r="V259" s="202"/>
      <c r="W259" s="202"/>
      <c r="X259" s="202"/>
      <c r="Y259" s="202"/>
      <c r="Z259" s="202"/>
      <c r="AA259" s="202"/>
      <c r="AB259" s="202"/>
      <c r="AC259" s="202"/>
      <c r="AD259" s="202"/>
      <c r="AE259" s="202"/>
      <c r="AF259" s="202"/>
      <c r="AG259" s="202"/>
      <c r="AH259" s="202"/>
      <c r="AI259" s="202"/>
      <c r="AJ259" s="202"/>
      <c r="AK259" s="202"/>
      <c r="AL259" s="202"/>
      <c r="AM259" s="202"/>
      <c r="AN259" s="202"/>
      <c r="AO259" s="202"/>
      <c r="AP259" s="203"/>
      <c r="AQ259" s="10"/>
      <c r="AR259" s="10"/>
      <c r="AS259" s="10"/>
      <c r="AT259" s="10"/>
      <c r="AU259" s="10"/>
      <c r="AV259" s="10"/>
      <c r="AW259" s="10"/>
      <c r="AX259" s="10"/>
      <c r="AY259" s="10"/>
      <c r="AZ259" s="10"/>
      <c r="BA259" s="10"/>
      <c r="BB259" s="10"/>
      <c r="BC259" s="10"/>
      <c r="BD259" s="10"/>
    </row>
    <row r="260" spans="1:56" ht="15" customHeight="1" x14ac:dyDescent="0.25">
      <c r="A260" s="1"/>
      <c r="B260" s="204"/>
      <c r="C260" s="205"/>
      <c r="D260" s="205"/>
      <c r="E260" s="205"/>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6"/>
      <c r="AQ260" s="10"/>
      <c r="AR260" s="10"/>
      <c r="AS260" s="10"/>
      <c r="AT260" s="10"/>
      <c r="AU260" s="10"/>
      <c r="AV260" s="10"/>
      <c r="AW260" s="10"/>
      <c r="AX260" s="10"/>
      <c r="AY260" s="10"/>
      <c r="AZ260" s="10"/>
      <c r="BA260" s="10"/>
      <c r="BB260" s="10"/>
      <c r="BC260" s="10"/>
      <c r="BD260" s="10"/>
    </row>
    <row r="261" spans="1:56" ht="15" customHeight="1" x14ac:dyDescent="0.25">
      <c r="A261" s="1"/>
      <c r="B261" s="204"/>
      <c r="C261" s="205"/>
      <c r="D261" s="205"/>
      <c r="E261" s="205"/>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6"/>
      <c r="AQ261" s="10"/>
      <c r="AR261" s="10"/>
      <c r="AS261" s="10"/>
      <c r="AT261" s="10"/>
      <c r="AU261" s="10"/>
      <c r="AV261" s="10"/>
      <c r="AW261" s="10"/>
      <c r="AX261" s="10"/>
      <c r="AY261" s="10"/>
      <c r="AZ261" s="10"/>
      <c r="BA261" s="10"/>
      <c r="BB261" s="10"/>
      <c r="BC261" s="10"/>
      <c r="BD261" s="10"/>
    </row>
    <row r="262" spans="1:56" ht="15" customHeight="1" x14ac:dyDescent="0.25">
      <c r="A262" s="1"/>
      <c r="B262" s="204"/>
      <c r="C262" s="205"/>
      <c r="D262" s="205"/>
      <c r="E262" s="205"/>
      <c r="F262" s="205"/>
      <c r="G262" s="205"/>
      <c r="H262" s="205"/>
      <c r="I262" s="205"/>
      <c r="J262" s="205"/>
      <c r="K262" s="205"/>
      <c r="L262" s="205"/>
      <c r="M262" s="205"/>
      <c r="N262" s="205"/>
      <c r="O262" s="205"/>
      <c r="P262" s="205"/>
      <c r="Q262" s="205"/>
      <c r="R262" s="205"/>
      <c r="S262" s="205"/>
      <c r="T262" s="205"/>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6"/>
      <c r="AQ262" s="10"/>
      <c r="AR262" s="10"/>
      <c r="AS262" s="10"/>
      <c r="AT262" s="10"/>
      <c r="AU262" s="10"/>
      <c r="AV262" s="10"/>
      <c r="AW262" s="10"/>
      <c r="AX262" s="10"/>
      <c r="AY262" s="10"/>
      <c r="AZ262" s="10"/>
      <c r="BA262" s="10"/>
      <c r="BB262" s="10"/>
      <c r="BC262" s="10"/>
      <c r="BD262" s="10"/>
    </row>
    <row r="263" spans="1:56" ht="15" customHeight="1" x14ac:dyDescent="0.25">
      <c r="A263" s="1"/>
      <c r="B263" s="204"/>
      <c r="C263" s="205"/>
      <c r="D263" s="205"/>
      <c r="E263" s="205"/>
      <c r="F263" s="205"/>
      <c r="G263" s="205"/>
      <c r="H263" s="205"/>
      <c r="I263" s="205"/>
      <c r="J263" s="205"/>
      <c r="K263" s="205"/>
      <c r="L263" s="205"/>
      <c r="M263" s="205"/>
      <c r="N263" s="205"/>
      <c r="O263" s="205"/>
      <c r="P263" s="205"/>
      <c r="Q263" s="205"/>
      <c r="R263" s="205"/>
      <c r="S263" s="205"/>
      <c r="T263" s="205"/>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6"/>
      <c r="AQ263" s="10"/>
      <c r="AR263" s="10"/>
      <c r="AS263" s="10"/>
      <c r="AT263" s="10"/>
      <c r="AU263" s="10"/>
      <c r="AV263" s="10"/>
      <c r="AW263" s="10"/>
      <c r="AX263" s="10"/>
      <c r="AY263" s="10"/>
      <c r="AZ263" s="10"/>
      <c r="BA263" s="10"/>
      <c r="BB263" s="10"/>
      <c r="BC263" s="10"/>
      <c r="BD263" s="10"/>
    </row>
    <row r="264" spans="1:56" ht="15" customHeight="1" x14ac:dyDescent="0.25">
      <c r="A264" s="1"/>
      <c r="B264" s="204"/>
      <c r="C264" s="205"/>
      <c r="D264" s="205"/>
      <c r="E264" s="205"/>
      <c r="F264" s="205"/>
      <c r="G264" s="205"/>
      <c r="H264" s="205"/>
      <c r="I264" s="205"/>
      <c r="J264" s="205"/>
      <c r="K264" s="205"/>
      <c r="L264" s="205"/>
      <c r="M264" s="205"/>
      <c r="N264" s="205"/>
      <c r="O264" s="205"/>
      <c r="P264" s="205"/>
      <c r="Q264" s="205"/>
      <c r="R264" s="205"/>
      <c r="S264" s="205"/>
      <c r="T264" s="205"/>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6"/>
      <c r="AQ264" s="10"/>
      <c r="AR264" s="10"/>
      <c r="AS264" s="10"/>
      <c r="AT264" s="10"/>
      <c r="AU264" s="10"/>
      <c r="AV264" s="10"/>
      <c r="AW264" s="10"/>
      <c r="AX264" s="10"/>
      <c r="AY264" s="10"/>
      <c r="AZ264" s="10"/>
      <c r="BA264" s="10"/>
      <c r="BB264" s="10"/>
      <c r="BC264" s="10"/>
      <c r="BD264" s="10"/>
    </row>
    <row r="265" spans="1:56" ht="15" customHeight="1" x14ac:dyDescent="0.25">
      <c r="A265" s="1"/>
      <c r="B265" s="204"/>
      <c r="C265" s="205"/>
      <c r="D265" s="205"/>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6"/>
      <c r="AQ265" s="10"/>
      <c r="AR265" s="10"/>
      <c r="AS265" s="10"/>
      <c r="AT265" s="10"/>
      <c r="AU265" s="10"/>
      <c r="AV265" s="10"/>
      <c r="AW265" s="10"/>
      <c r="AX265" s="10"/>
      <c r="AY265" s="10"/>
      <c r="AZ265" s="10"/>
      <c r="BA265" s="10"/>
      <c r="BB265" s="10"/>
      <c r="BC265" s="10"/>
      <c r="BD265" s="10"/>
    </row>
    <row r="266" spans="1:56" ht="15" customHeight="1" x14ac:dyDescent="0.25">
      <c r="A266" s="1"/>
      <c r="B266" s="204"/>
      <c r="C266" s="205"/>
      <c r="D266" s="205"/>
      <c r="E266" s="205"/>
      <c r="F266" s="205"/>
      <c r="G266" s="205"/>
      <c r="H266" s="205"/>
      <c r="I266" s="205"/>
      <c r="J266" s="205"/>
      <c r="K266" s="205"/>
      <c r="L266" s="205"/>
      <c r="M266" s="205"/>
      <c r="N266" s="205"/>
      <c r="O266" s="205"/>
      <c r="P266" s="205"/>
      <c r="Q266" s="205"/>
      <c r="R266" s="205"/>
      <c r="S266" s="205"/>
      <c r="T266" s="205"/>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6"/>
      <c r="AQ266" s="10"/>
      <c r="AR266" s="10"/>
      <c r="AS266" s="10"/>
      <c r="AT266" s="10"/>
      <c r="AU266" s="10"/>
      <c r="AV266" s="10"/>
      <c r="AW266" s="10"/>
      <c r="AX266" s="10"/>
      <c r="AY266" s="10"/>
      <c r="AZ266" s="10"/>
      <c r="BA266" s="10"/>
      <c r="BB266" s="10"/>
      <c r="BC266" s="10"/>
      <c r="BD266" s="10"/>
    </row>
    <row r="267" spans="1:56" ht="15" customHeight="1" x14ac:dyDescent="0.25">
      <c r="A267" s="1"/>
      <c r="B267" s="204"/>
      <c r="C267" s="205"/>
      <c r="D267" s="205"/>
      <c r="E267" s="205"/>
      <c r="F267" s="205"/>
      <c r="G267" s="205"/>
      <c r="H267" s="205"/>
      <c r="I267" s="205"/>
      <c r="J267" s="205"/>
      <c r="K267" s="205"/>
      <c r="L267" s="205"/>
      <c r="M267" s="205"/>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6"/>
      <c r="AQ267" s="10"/>
      <c r="AR267" s="10"/>
      <c r="AS267" s="10"/>
      <c r="AT267" s="10"/>
      <c r="AU267" s="10"/>
      <c r="AV267" s="10"/>
      <c r="AW267" s="10"/>
      <c r="AX267" s="10"/>
      <c r="AY267" s="10"/>
      <c r="AZ267" s="10"/>
      <c r="BA267" s="10"/>
      <c r="BB267" s="10"/>
      <c r="BC267" s="10"/>
      <c r="BD267" s="10"/>
    </row>
    <row r="268" spans="1:56" ht="15" customHeight="1" x14ac:dyDescent="0.25">
      <c r="A268" s="1"/>
      <c r="B268" s="204"/>
      <c r="C268" s="205"/>
      <c r="D268" s="205"/>
      <c r="E268" s="205"/>
      <c r="F268" s="205"/>
      <c r="G268" s="205"/>
      <c r="H268" s="205"/>
      <c r="I268" s="205"/>
      <c r="J268" s="205"/>
      <c r="K268" s="205"/>
      <c r="L268" s="205"/>
      <c r="M268" s="205"/>
      <c r="N268" s="205"/>
      <c r="O268" s="205"/>
      <c r="P268" s="205"/>
      <c r="Q268" s="205"/>
      <c r="R268" s="205"/>
      <c r="S268" s="205"/>
      <c r="T268" s="205"/>
      <c r="U268" s="205"/>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6"/>
      <c r="AQ268" s="10"/>
      <c r="AR268" s="10"/>
      <c r="AS268" s="10"/>
      <c r="AT268" s="10"/>
      <c r="AU268" s="10"/>
      <c r="AV268" s="10"/>
      <c r="AW268" s="10"/>
      <c r="AX268" s="10"/>
      <c r="AY268" s="10"/>
      <c r="AZ268" s="10"/>
      <c r="BA268" s="10"/>
      <c r="BB268" s="10"/>
      <c r="BC268" s="10"/>
      <c r="BD268" s="10"/>
    </row>
    <row r="269" spans="1:56" ht="15" customHeight="1" x14ac:dyDescent="0.25">
      <c r="A269" s="1"/>
      <c r="B269" s="204"/>
      <c r="C269" s="205"/>
      <c r="D269" s="205"/>
      <c r="E269" s="205"/>
      <c r="F269" s="205"/>
      <c r="G269" s="205"/>
      <c r="H269" s="205"/>
      <c r="I269" s="205"/>
      <c r="J269" s="205"/>
      <c r="K269" s="205"/>
      <c r="L269" s="205"/>
      <c r="M269" s="205"/>
      <c r="N269" s="205"/>
      <c r="O269" s="205"/>
      <c r="P269" s="205"/>
      <c r="Q269" s="205"/>
      <c r="R269" s="205"/>
      <c r="S269" s="205"/>
      <c r="T269" s="205"/>
      <c r="U269" s="205"/>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6"/>
      <c r="AQ269" s="10"/>
      <c r="AR269" s="10"/>
      <c r="AS269" s="10"/>
      <c r="AT269" s="10"/>
      <c r="AU269" s="10"/>
      <c r="AV269" s="10"/>
      <c r="AW269" s="10"/>
      <c r="AX269" s="10"/>
      <c r="AY269" s="10"/>
      <c r="AZ269" s="10"/>
      <c r="BA269" s="10"/>
      <c r="BB269" s="10"/>
      <c r="BC269" s="10"/>
      <c r="BD269" s="10"/>
    </row>
    <row r="270" spans="1:56" ht="15" customHeight="1" x14ac:dyDescent="0.25">
      <c r="A270" s="1"/>
      <c r="B270" s="204"/>
      <c r="C270" s="205"/>
      <c r="D270" s="205"/>
      <c r="E270" s="205"/>
      <c r="F270" s="205"/>
      <c r="G270" s="205"/>
      <c r="H270" s="205"/>
      <c r="I270" s="205"/>
      <c r="J270" s="205"/>
      <c r="K270" s="205"/>
      <c r="L270" s="205"/>
      <c r="M270" s="205"/>
      <c r="N270" s="205"/>
      <c r="O270" s="205"/>
      <c r="P270" s="205"/>
      <c r="Q270" s="205"/>
      <c r="R270" s="205"/>
      <c r="S270" s="205"/>
      <c r="T270" s="205"/>
      <c r="U270" s="205"/>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6"/>
      <c r="AQ270" s="10"/>
      <c r="AR270" s="10"/>
      <c r="AS270" s="10"/>
      <c r="AT270" s="10"/>
      <c r="AU270" s="10"/>
      <c r="AV270" s="10"/>
      <c r="AW270" s="10"/>
      <c r="AX270" s="10"/>
      <c r="AY270" s="10"/>
      <c r="AZ270" s="10"/>
      <c r="BA270" s="10"/>
      <c r="BB270" s="10"/>
      <c r="BC270" s="10"/>
      <c r="BD270" s="10"/>
    </row>
    <row r="271" spans="1:56" ht="15" customHeight="1" x14ac:dyDescent="0.25">
      <c r="A271" s="1"/>
      <c r="B271" s="204"/>
      <c r="C271" s="205"/>
      <c r="D271" s="205"/>
      <c r="E271" s="205"/>
      <c r="F271" s="205"/>
      <c r="G271" s="205"/>
      <c r="H271" s="205"/>
      <c r="I271" s="205"/>
      <c r="J271" s="205"/>
      <c r="K271" s="205"/>
      <c r="L271" s="205"/>
      <c r="M271" s="205"/>
      <c r="N271" s="205"/>
      <c r="O271" s="205"/>
      <c r="P271" s="205"/>
      <c r="Q271" s="205"/>
      <c r="R271" s="205"/>
      <c r="S271" s="205"/>
      <c r="T271" s="205"/>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6"/>
      <c r="AQ271" s="10"/>
      <c r="AR271" s="10"/>
      <c r="AS271" s="10"/>
      <c r="AT271" s="10"/>
      <c r="AU271" s="10"/>
      <c r="AV271" s="10"/>
      <c r="AW271" s="10"/>
      <c r="AX271" s="10"/>
      <c r="AY271" s="10"/>
      <c r="AZ271" s="10"/>
      <c r="BA271" s="10"/>
      <c r="BB271" s="10"/>
      <c r="BC271" s="10"/>
      <c r="BD271" s="10"/>
    </row>
    <row r="272" spans="1:56" ht="15" customHeight="1" x14ac:dyDescent="0.25">
      <c r="A272" s="1"/>
      <c r="B272" s="204"/>
      <c r="C272" s="205"/>
      <c r="D272" s="205"/>
      <c r="E272" s="205"/>
      <c r="F272" s="205"/>
      <c r="G272" s="205"/>
      <c r="H272" s="205"/>
      <c r="I272" s="205"/>
      <c r="J272" s="205"/>
      <c r="K272" s="205"/>
      <c r="L272" s="205"/>
      <c r="M272" s="205"/>
      <c r="N272" s="205"/>
      <c r="O272" s="205"/>
      <c r="P272" s="205"/>
      <c r="Q272" s="205"/>
      <c r="R272" s="205"/>
      <c r="S272" s="205"/>
      <c r="T272" s="205"/>
      <c r="U272" s="205"/>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6"/>
      <c r="AQ272" s="10"/>
      <c r="AR272" s="10"/>
      <c r="AS272" s="10"/>
      <c r="AT272" s="10"/>
      <c r="AU272" s="10"/>
      <c r="AV272" s="10"/>
      <c r="AW272" s="10"/>
      <c r="AX272" s="10"/>
      <c r="AY272" s="10"/>
      <c r="AZ272" s="10"/>
      <c r="BA272" s="10"/>
      <c r="BB272" s="10"/>
      <c r="BC272" s="10"/>
      <c r="BD272" s="10"/>
    </row>
    <row r="273" spans="1:56" ht="15" customHeight="1" x14ac:dyDescent="0.25">
      <c r="A273" s="1"/>
      <c r="B273" s="207"/>
      <c r="C273" s="208"/>
      <c r="D273" s="208"/>
      <c r="E273" s="208"/>
      <c r="F273" s="208"/>
      <c r="G273" s="208"/>
      <c r="H273" s="208"/>
      <c r="I273" s="208"/>
      <c r="J273" s="208"/>
      <c r="K273" s="208"/>
      <c r="L273" s="208"/>
      <c r="M273" s="208"/>
      <c r="N273" s="208"/>
      <c r="O273" s="208"/>
      <c r="P273" s="208"/>
      <c r="Q273" s="208"/>
      <c r="R273" s="208"/>
      <c r="S273" s="208"/>
      <c r="T273" s="208"/>
      <c r="U273" s="208"/>
      <c r="V273" s="208"/>
      <c r="W273" s="208"/>
      <c r="X273" s="208"/>
      <c r="Y273" s="208"/>
      <c r="Z273" s="208"/>
      <c r="AA273" s="208"/>
      <c r="AB273" s="208"/>
      <c r="AC273" s="208"/>
      <c r="AD273" s="208"/>
      <c r="AE273" s="208"/>
      <c r="AF273" s="208"/>
      <c r="AG273" s="208"/>
      <c r="AH273" s="208"/>
      <c r="AI273" s="208"/>
      <c r="AJ273" s="208"/>
      <c r="AK273" s="208"/>
      <c r="AL273" s="208"/>
      <c r="AM273" s="208"/>
      <c r="AN273" s="208"/>
      <c r="AO273" s="208"/>
      <c r="AP273" s="209"/>
      <c r="AQ273" s="10"/>
      <c r="AR273" s="10"/>
      <c r="AS273" s="10"/>
      <c r="AT273" s="10"/>
      <c r="AU273" s="10"/>
      <c r="AV273" s="10"/>
      <c r="AW273" s="10"/>
      <c r="AX273" s="10"/>
      <c r="AY273" s="10"/>
      <c r="AZ273" s="10"/>
      <c r="BA273" s="10"/>
      <c r="BB273" s="10"/>
      <c r="BC273" s="10"/>
      <c r="BD273" s="10"/>
    </row>
    <row r="274" spans="1:56" ht="2.25" customHeight="1" x14ac:dyDescent="0.25">
      <c r="A274" s="1"/>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row>
    <row r="275" spans="1:56" ht="15" customHeight="1" x14ac:dyDescent="0.25">
      <c r="A275" s="1">
        <v>26</v>
      </c>
      <c r="B275" s="89" t="s">
        <v>118</v>
      </c>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10"/>
      <c r="AR275" s="10"/>
      <c r="AS275" s="10"/>
      <c r="AT275" s="10"/>
      <c r="AU275" s="10"/>
      <c r="AV275" s="10"/>
      <c r="AW275" s="10"/>
      <c r="AX275" s="10"/>
      <c r="AY275" s="10"/>
      <c r="AZ275" s="10"/>
      <c r="BA275" s="10"/>
      <c r="BB275" s="10"/>
      <c r="BC275" s="10"/>
      <c r="BD275" s="10"/>
    </row>
    <row r="276" spans="1:56" ht="15" customHeight="1" x14ac:dyDescent="0.25">
      <c r="A276" s="1"/>
      <c r="B276" s="210" t="s">
        <v>119</v>
      </c>
      <c r="C276" s="210"/>
      <c r="D276" s="210"/>
      <c r="E276" s="210"/>
      <c r="F276" s="210"/>
      <c r="G276" s="210"/>
      <c r="H276" s="210"/>
      <c r="I276" s="210"/>
      <c r="J276" s="210"/>
      <c r="K276" s="210"/>
      <c r="L276" s="210"/>
      <c r="M276" s="210"/>
      <c r="N276" s="210"/>
      <c r="O276" s="210"/>
      <c r="P276" s="210"/>
      <c r="Q276" s="210"/>
      <c r="R276" s="210"/>
      <c r="S276" s="210"/>
      <c r="T276" s="210"/>
      <c r="U276" s="210"/>
      <c r="V276" s="210"/>
      <c r="W276" s="210"/>
      <c r="X276" s="210"/>
      <c r="Y276" s="210"/>
      <c r="Z276" s="210"/>
      <c r="AA276" s="210"/>
      <c r="AB276" s="210"/>
      <c r="AC276" s="210"/>
      <c r="AD276" s="210"/>
      <c r="AE276" s="210"/>
      <c r="AF276" s="210"/>
      <c r="AG276" s="210"/>
      <c r="AH276" s="210"/>
      <c r="AI276" s="210"/>
      <c r="AJ276" s="210"/>
      <c r="AK276" s="210"/>
      <c r="AL276" s="210"/>
      <c r="AM276" s="210"/>
      <c r="AN276" s="210"/>
      <c r="AO276" s="210"/>
      <c r="AP276" s="210"/>
      <c r="AQ276" s="10"/>
      <c r="AR276" s="10"/>
      <c r="AS276" s="10"/>
      <c r="AT276" s="10"/>
      <c r="AU276" s="10"/>
      <c r="AV276" s="10"/>
      <c r="AW276" s="10"/>
      <c r="AX276" s="10"/>
      <c r="AY276" s="10"/>
      <c r="AZ276" s="10"/>
      <c r="BA276" s="10"/>
      <c r="BB276" s="10"/>
      <c r="BC276" s="10"/>
      <c r="BD276" s="10"/>
    </row>
    <row r="277" spans="1:56" ht="2.25" customHeight="1" x14ac:dyDescent="0.25">
      <c r="A277" s="1"/>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row>
    <row r="278" spans="1:56" ht="15" customHeight="1" x14ac:dyDescent="0.25">
      <c r="A278" s="1"/>
      <c r="B278" s="201"/>
      <c r="C278" s="202"/>
      <c r="D278" s="202"/>
      <c r="E278" s="202"/>
      <c r="F278" s="202"/>
      <c r="G278" s="202"/>
      <c r="H278" s="202"/>
      <c r="I278" s="202"/>
      <c r="J278" s="202"/>
      <c r="K278" s="202"/>
      <c r="L278" s="202"/>
      <c r="M278" s="202"/>
      <c r="N278" s="202"/>
      <c r="O278" s="202"/>
      <c r="P278" s="202"/>
      <c r="Q278" s="202"/>
      <c r="R278" s="202"/>
      <c r="S278" s="202"/>
      <c r="T278" s="202"/>
      <c r="U278" s="202"/>
      <c r="V278" s="202"/>
      <c r="W278" s="202"/>
      <c r="X278" s="202"/>
      <c r="Y278" s="202"/>
      <c r="Z278" s="202"/>
      <c r="AA278" s="202"/>
      <c r="AB278" s="202"/>
      <c r="AC278" s="202"/>
      <c r="AD278" s="202"/>
      <c r="AE278" s="202"/>
      <c r="AF278" s="202"/>
      <c r="AG278" s="202"/>
      <c r="AH278" s="202"/>
      <c r="AI278" s="202"/>
      <c r="AJ278" s="202"/>
      <c r="AK278" s="202"/>
      <c r="AL278" s="202"/>
      <c r="AM278" s="202"/>
      <c r="AN278" s="202"/>
      <c r="AO278" s="202"/>
      <c r="AP278" s="203"/>
      <c r="AQ278" s="10"/>
      <c r="AR278" s="10"/>
      <c r="AS278" s="10"/>
      <c r="AT278" s="10"/>
      <c r="AU278" s="10"/>
      <c r="AV278" s="10"/>
      <c r="AW278" s="10"/>
      <c r="AX278" s="10"/>
      <c r="AY278" s="10"/>
      <c r="AZ278" s="10"/>
      <c r="BA278" s="10"/>
      <c r="BB278" s="10"/>
      <c r="BC278" s="10"/>
      <c r="BD278" s="10"/>
    </row>
    <row r="279" spans="1:56" ht="15" customHeight="1" x14ac:dyDescent="0.25">
      <c r="A279" s="1"/>
      <c r="B279" s="204"/>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6"/>
      <c r="AQ279" s="10"/>
      <c r="AR279" s="10"/>
      <c r="AS279" s="10"/>
      <c r="AT279" s="10"/>
      <c r="AU279" s="10"/>
      <c r="AV279" s="10"/>
      <c r="AW279" s="10"/>
      <c r="AX279" s="10"/>
      <c r="AY279" s="10"/>
      <c r="AZ279" s="10"/>
      <c r="BA279" s="10"/>
      <c r="BB279" s="10"/>
      <c r="BC279" s="10"/>
      <c r="BD279" s="10"/>
    </row>
    <row r="280" spans="1:56" ht="15" customHeight="1" x14ac:dyDescent="0.25">
      <c r="A280" s="1"/>
      <c r="B280" s="204"/>
      <c r="C280" s="205"/>
      <c r="D280" s="205"/>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6"/>
      <c r="AQ280" s="10"/>
      <c r="AR280" s="10"/>
      <c r="AS280" s="10"/>
      <c r="AT280" s="10"/>
      <c r="AU280" s="10"/>
      <c r="AV280" s="10"/>
      <c r="AW280" s="10"/>
      <c r="AX280" s="10"/>
      <c r="AY280" s="10"/>
      <c r="AZ280" s="10"/>
      <c r="BA280" s="10"/>
      <c r="BB280" s="10"/>
      <c r="BC280" s="10"/>
      <c r="BD280" s="10"/>
    </row>
    <row r="281" spans="1:56" ht="15" customHeight="1" x14ac:dyDescent="0.25">
      <c r="A281" s="1"/>
      <c r="B281" s="204"/>
      <c r="C281" s="205"/>
      <c r="D281" s="205"/>
      <c r="E281" s="205"/>
      <c r="F281" s="205"/>
      <c r="G281" s="205"/>
      <c r="H281" s="205"/>
      <c r="I281" s="205"/>
      <c r="J281" s="205"/>
      <c r="K281" s="205"/>
      <c r="L281" s="205"/>
      <c r="M281" s="205"/>
      <c r="N281" s="205"/>
      <c r="O281" s="205"/>
      <c r="P281" s="205"/>
      <c r="Q281" s="205"/>
      <c r="R281" s="205"/>
      <c r="S281" s="205"/>
      <c r="T281" s="205"/>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6"/>
      <c r="AQ281" s="10"/>
      <c r="AR281" s="10"/>
      <c r="AS281" s="10"/>
      <c r="AT281" s="10"/>
      <c r="AU281" s="10"/>
      <c r="AV281" s="10"/>
      <c r="AW281" s="10"/>
      <c r="AX281" s="10"/>
      <c r="AY281" s="10"/>
      <c r="AZ281" s="10"/>
      <c r="BA281" s="10"/>
      <c r="BB281" s="10"/>
      <c r="BC281" s="10"/>
      <c r="BD281" s="10"/>
    </row>
    <row r="282" spans="1:56" ht="15" customHeight="1" x14ac:dyDescent="0.25">
      <c r="A282" s="1"/>
      <c r="B282" s="204"/>
      <c r="C282" s="205"/>
      <c r="D282" s="205"/>
      <c r="E282" s="205"/>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6"/>
      <c r="AQ282" s="10"/>
      <c r="AR282" s="10"/>
      <c r="AS282" s="10"/>
      <c r="AT282" s="10"/>
      <c r="AU282" s="10"/>
      <c r="AV282" s="10"/>
      <c r="AW282" s="10"/>
      <c r="AX282" s="10"/>
      <c r="AY282" s="10"/>
      <c r="AZ282" s="10"/>
      <c r="BA282" s="10"/>
      <c r="BB282" s="10"/>
      <c r="BC282" s="10"/>
      <c r="BD282" s="10"/>
    </row>
    <row r="283" spans="1:56" ht="15" customHeight="1" x14ac:dyDescent="0.25">
      <c r="A283" s="1"/>
      <c r="B283" s="204"/>
      <c r="C283" s="205"/>
      <c r="D283" s="205"/>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6"/>
      <c r="AQ283" s="10"/>
      <c r="AR283" s="10"/>
      <c r="AS283" s="10"/>
      <c r="AT283" s="10"/>
      <c r="AU283" s="10"/>
      <c r="AV283" s="10"/>
      <c r="AW283" s="10"/>
      <c r="AX283" s="10"/>
      <c r="AY283" s="10"/>
      <c r="AZ283" s="10"/>
      <c r="BA283" s="10"/>
      <c r="BB283" s="10"/>
      <c r="BC283" s="10"/>
      <c r="BD283" s="10"/>
    </row>
    <row r="284" spans="1:56" ht="15" customHeight="1" x14ac:dyDescent="0.25">
      <c r="A284" s="1"/>
      <c r="B284" s="204"/>
      <c r="C284" s="205"/>
      <c r="D284" s="205"/>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6"/>
      <c r="AQ284" s="10"/>
      <c r="AR284" s="10"/>
      <c r="AS284" s="10"/>
      <c r="AT284" s="10"/>
      <c r="AU284" s="10"/>
      <c r="AV284" s="10"/>
      <c r="AW284" s="10"/>
      <c r="AX284" s="10"/>
      <c r="AY284" s="10"/>
      <c r="AZ284" s="10"/>
      <c r="BA284" s="10"/>
      <c r="BB284" s="10"/>
      <c r="BC284" s="10"/>
      <c r="BD284" s="10"/>
    </row>
    <row r="285" spans="1:56" ht="15" customHeight="1" x14ac:dyDescent="0.25">
      <c r="A285" s="1"/>
      <c r="B285" s="204"/>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6"/>
      <c r="AQ285" s="10"/>
      <c r="AR285" s="10"/>
      <c r="AS285" s="10"/>
      <c r="AT285" s="10"/>
      <c r="AU285" s="10"/>
      <c r="AV285" s="10"/>
      <c r="AW285" s="10"/>
      <c r="AX285" s="10"/>
      <c r="AY285" s="10"/>
      <c r="AZ285" s="10"/>
      <c r="BA285" s="10"/>
      <c r="BB285" s="10"/>
      <c r="BC285" s="10"/>
      <c r="BD285" s="10"/>
    </row>
    <row r="286" spans="1:56" ht="15" customHeight="1" x14ac:dyDescent="0.25">
      <c r="A286" s="1"/>
      <c r="B286" s="204"/>
      <c r="C286" s="205"/>
      <c r="D286" s="205"/>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6"/>
      <c r="AQ286" s="10"/>
      <c r="AR286" s="10"/>
      <c r="AS286" s="10"/>
      <c r="AT286" s="10"/>
      <c r="AU286" s="10"/>
      <c r="AV286" s="10"/>
      <c r="AW286" s="10"/>
      <c r="AX286" s="10"/>
      <c r="AY286" s="10"/>
      <c r="AZ286" s="10"/>
      <c r="BA286" s="10"/>
      <c r="BB286" s="10"/>
      <c r="BC286" s="10"/>
      <c r="BD286" s="10"/>
    </row>
    <row r="287" spans="1:56" ht="15" customHeight="1" x14ac:dyDescent="0.25">
      <c r="A287" s="1"/>
      <c r="B287" s="204"/>
      <c r="C287" s="205"/>
      <c r="D287" s="205"/>
      <c r="E287" s="205"/>
      <c r="F287" s="205"/>
      <c r="G287" s="205"/>
      <c r="H287" s="205"/>
      <c r="I287" s="205"/>
      <c r="J287" s="205"/>
      <c r="K287" s="205"/>
      <c r="L287" s="205"/>
      <c r="M287" s="205"/>
      <c r="N287" s="205"/>
      <c r="O287" s="205"/>
      <c r="P287" s="205"/>
      <c r="Q287" s="205"/>
      <c r="R287" s="205"/>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6"/>
      <c r="AQ287" s="10"/>
      <c r="AR287" s="10"/>
      <c r="AS287" s="10"/>
      <c r="AT287" s="10"/>
      <c r="AU287" s="10"/>
      <c r="AV287" s="10"/>
      <c r="AW287" s="10"/>
      <c r="AX287" s="10"/>
      <c r="AY287" s="10"/>
      <c r="AZ287" s="10"/>
      <c r="BA287" s="10"/>
      <c r="BB287" s="10"/>
      <c r="BC287" s="10"/>
      <c r="BD287" s="10"/>
    </row>
    <row r="288" spans="1:56" ht="15" customHeight="1" x14ac:dyDescent="0.25">
      <c r="A288" s="1"/>
      <c r="B288" s="204"/>
      <c r="C288" s="205"/>
      <c r="D288" s="205"/>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6"/>
      <c r="AQ288" s="10"/>
      <c r="AR288" s="10"/>
      <c r="AS288" s="10"/>
      <c r="AT288" s="10"/>
      <c r="AU288" s="10"/>
      <c r="AV288" s="10"/>
      <c r="AW288" s="10"/>
      <c r="AX288" s="10"/>
      <c r="AY288" s="10"/>
      <c r="AZ288" s="10"/>
      <c r="BA288" s="10"/>
      <c r="BB288" s="10"/>
      <c r="BC288" s="10"/>
      <c r="BD288" s="10"/>
    </row>
    <row r="289" spans="1:56" ht="15" customHeight="1" x14ac:dyDescent="0.25">
      <c r="A289" s="1"/>
      <c r="B289" s="204"/>
      <c r="C289" s="205"/>
      <c r="D289" s="205"/>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6"/>
      <c r="AQ289" s="10"/>
      <c r="AR289" s="10"/>
      <c r="AS289" s="10"/>
      <c r="AT289" s="10"/>
      <c r="AU289" s="10"/>
      <c r="AV289" s="10"/>
      <c r="AW289" s="10"/>
      <c r="AX289" s="10"/>
      <c r="AY289" s="10"/>
      <c r="AZ289" s="10"/>
      <c r="BA289" s="10"/>
      <c r="BB289" s="10"/>
      <c r="BC289" s="10"/>
      <c r="BD289" s="10"/>
    </row>
    <row r="290" spans="1:56" ht="15" customHeight="1" x14ac:dyDescent="0.25">
      <c r="A290" s="1"/>
      <c r="B290" s="204"/>
      <c r="C290" s="205"/>
      <c r="D290" s="205"/>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6"/>
      <c r="AQ290" s="10"/>
      <c r="AR290" s="10"/>
      <c r="AS290" s="10"/>
      <c r="AT290" s="10"/>
      <c r="AU290" s="10"/>
      <c r="AV290" s="10"/>
      <c r="AW290" s="10"/>
      <c r="AX290" s="10"/>
      <c r="AY290" s="10"/>
      <c r="AZ290" s="10"/>
      <c r="BA290" s="10"/>
      <c r="BB290" s="10"/>
      <c r="BC290" s="10"/>
      <c r="BD290" s="10"/>
    </row>
    <row r="291" spans="1:56" ht="15" customHeight="1" x14ac:dyDescent="0.25">
      <c r="A291" s="1"/>
      <c r="B291" s="204"/>
      <c r="C291" s="205"/>
      <c r="D291" s="205"/>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6"/>
      <c r="AQ291" s="10"/>
      <c r="AR291" s="10"/>
      <c r="AS291" s="10"/>
      <c r="AT291" s="10"/>
      <c r="AU291" s="10"/>
      <c r="AV291" s="10"/>
      <c r="AW291" s="10"/>
      <c r="AX291" s="10"/>
      <c r="AY291" s="10"/>
      <c r="AZ291" s="10"/>
      <c r="BA291" s="10"/>
      <c r="BB291" s="10"/>
      <c r="BC291" s="10"/>
      <c r="BD291" s="10"/>
    </row>
    <row r="292" spans="1:56" ht="15" customHeight="1" x14ac:dyDescent="0.25">
      <c r="A292" s="1"/>
      <c r="B292" s="207"/>
      <c r="C292" s="208"/>
      <c r="D292" s="208"/>
      <c r="E292" s="208"/>
      <c r="F292" s="208"/>
      <c r="G292" s="208"/>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8"/>
      <c r="AO292" s="208"/>
      <c r="AP292" s="209"/>
      <c r="AQ292" s="10"/>
      <c r="AR292" s="10"/>
      <c r="AS292" s="10"/>
      <c r="AT292" s="10"/>
      <c r="AU292" s="10"/>
      <c r="AV292" s="10"/>
      <c r="AW292" s="10"/>
      <c r="AX292" s="10"/>
      <c r="AY292" s="10"/>
      <c r="AZ292" s="10"/>
      <c r="BA292" s="10"/>
      <c r="BB292" s="10"/>
      <c r="BC292" s="10"/>
      <c r="BD292" s="10"/>
    </row>
    <row r="293" spans="1:56" ht="15" customHeight="1" x14ac:dyDescent="0.25">
      <c r="A293" s="1"/>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row>
    <row r="294" spans="1:56" ht="15" customHeight="1" x14ac:dyDescent="0.25">
      <c r="A294" s="1">
        <v>27</v>
      </c>
      <c r="B294" s="211" t="s">
        <v>120</v>
      </c>
      <c r="C294" s="211"/>
      <c r="D294" s="211"/>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c r="AA294" s="211"/>
      <c r="AB294" s="211"/>
      <c r="AC294" s="211"/>
      <c r="AD294" s="211"/>
      <c r="AE294" s="211"/>
      <c r="AF294" s="211"/>
      <c r="AG294" s="211"/>
      <c r="AH294" s="211"/>
      <c r="AI294" s="211"/>
      <c r="AJ294" s="211"/>
      <c r="AK294" s="211"/>
      <c r="AL294" s="211"/>
      <c r="AM294" s="211"/>
      <c r="AN294" s="211"/>
      <c r="AO294" s="211"/>
      <c r="AP294" s="211"/>
      <c r="AQ294" s="10"/>
      <c r="AR294" s="10"/>
      <c r="AS294" s="10"/>
      <c r="AT294" s="10"/>
      <c r="AU294" s="10"/>
      <c r="AV294" s="10"/>
      <c r="AW294" s="10"/>
      <c r="AX294" s="10"/>
      <c r="AY294" s="10"/>
      <c r="AZ294" s="10"/>
      <c r="BA294" s="10"/>
      <c r="BB294" s="10"/>
      <c r="BC294" s="10"/>
      <c r="BD294" s="10"/>
    </row>
    <row r="295" spans="1:56" ht="2.25" customHeight="1" x14ac:dyDescent="0.25">
      <c r="A295" s="1"/>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row>
    <row r="296" spans="1:56" ht="15" customHeight="1" x14ac:dyDescent="0.25">
      <c r="A296" s="1"/>
      <c r="B296" s="88" t="s">
        <v>64</v>
      </c>
      <c r="C296" s="88"/>
      <c r="D296" s="212"/>
      <c r="E296" s="37"/>
      <c r="F296" s="37"/>
      <c r="G296" s="19"/>
      <c r="H296" s="88" t="s">
        <v>65</v>
      </c>
      <c r="I296" s="212"/>
      <c r="J296" s="37"/>
      <c r="K296" s="37"/>
      <c r="L296" s="37"/>
      <c r="M296" s="37"/>
      <c r="N296" s="38"/>
      <c r="O296" s="38"/>
      <c r="P296" s="38"/>
      <c r="Q296" s="38"/>
      <c r="R296" s="38"/>
      <c r="S296" s="38"/>
      <c r="T296" s="38"/>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row>
    <row r="297" spans="1:56" ht="15" customHeight="1" x14ac:dyDescent="0.25">
      <c r="A297" s="1"/>
      <c r="B297" s="10"/>
      <c r="C297" s="10"/>
      <c r="D297" s="19"/>
      <c r="E297" s="38"/>
      <c r="F297" s="38"/>
      <c r="G297" s="19"/>
      <c r="H297" s="10"/>
      <c r="I297" s="19"/>
      <c r="J297" s="39"/>
      <c r="K297" s="39"/>
      <c r="L297" s="39"/>
      <c r="M297" s="38"/>
      <c r="N297" s="38"/>
      <c r="O297" s="38"/>
      <c r="P297" s="38"/>
      <c r="Q297" s="38"/>
      <c r="R297" s="38"/>
      <c r="S297" s="38"/>
      <c r="T297" s="38"/>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row>
    <row r="298" spans="1:56" ht="15" customHeight="1" x14ac:dyDescent="0.25">
      <c r="A298" s="1">
        <v>28</v>
      </c>
      <c r="B298" s="174" t="s">
        <v>121</v>
      </c>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74"/>
      <c r="AK298" s="174"/>
      <c r="AL298" s="174"/>
      <c r="AM298" s="174"/>
      <c r="AN298" s="174"/>
      <c r="AO298" s="174"/>
      <c r="AP298" s="174"/>
      <c r="AQ298" s="10"/>
      <c r="AR298" s="10"/>
      <c r="AS298" s="10"/>
      <c r="AT298" s="10"/>
      <c r="AU298" s="10"/>
      <c r="AV298" s="10"/>
      <c r="AW298" s="10"/>
      <c r="AX298" s="10"/>
      <c r="AY298" s="10"/>
      <c r="AZ298" s="10"/>
      <c r="BA298" s="10"/>
      <c r="BB298" s="10"/>
      <c r="BC298" s="10"/>
      <c r="BD298" s="10"/>
    </row>
    <row r="299" spans="1:56" ht="2.25" customHeight="1" x14ac:dyDescent="0.25">
      <c r="A299" s="1"/>
      <c r="B299" s="10"/>
      <c r="C299" s="10"/>
      <c r="D299" s="19"/>
      <c r="E299" s="38"/>
      <c r="F299" s="38"/>
      <c r="G299" s="19"/>
      <c r="H299" s="10"/>
      <c r="I299" s="19"/>
      <c r="J299" s="39"/>
      <c r="K299" s="39"/>
      <c r="L299" s="39"/>
      <c r="M299" s="38"/>
      <c r="N299" s="38"/>
      <c r="O299" s="38"/>
      <c r="P299" s="38"/>
      <c r="Q299" s="38"/>
      <c r="R299" s="38"/>
      <c r="S299" s="38"/>
      <c r="T299" s="38"/>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row>
    <row r="300" spans="1:56" ht="15" customHeight="1" x14ac:dyDescent="0.25">
      <c r="A300" s="1"/>
      <c r="B300" s="210" t="s">
        <v>122</v>
      </c>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0"/>
      <c r="AR300" s="10"/>
      <c r="AS300" s="10"/>
      <c r="AT300" s="10"/>
      <c r="AU300" s="10"/>
      <c r="AV300" s="10"/>
      <c r="AW300" s="10"/>
      <c r="AX300" s="10"/>
      <c r="AY300" s="10"/>
      <c r="AZ300" s="10"/>
      <c r="BA300" s="10"/>
      <c r="BB300" s="10"/>
      <c r="BC300" s="10"/>
      <c r="BD300" s="10"/>
    </row>
    <row r="301" spans="1:56" ht="2.25" customHeight="1" x14ac:dyDescent="0.25">
      <c r="A301" s="1"/>
      <c r="B301" s="10"/>
      <c r="C301" s="10"/>
      <c r="D301" s="19"/>
      <c r="E301" s="38"/>
      <c r="F301" s="38"/>
      <c r="G301" s="19"/>
      <c r="H301" s="10"/>
      <c r="I301" s="19"/>
      <c r="J301" s="39"/>
      <c r="K301" s="39"/>
      <c r="L301" s="39"/>
      <c r="M301" s="38"/>
      <c r="N301" s="38"/>
      <c r="O301" s="38"/>
      <c r="P301" s="38"/>
      <c r="Q301" s="38"/>
      <c r="R301" s="38"/>
      <c r="S301" s="38"/>
      <c r="T301" s="38"/>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row>
    <row r="302" spans="1:56" ht="15" customHeight="1" x14ac:dyDescent="0.25">
      <c r="A302" s="1"/>
      <c r="B302" s="222"/>
      <c r="C302" s="222"/>
      <c r="D302" s="10"/>
      <c r="E302" s="223" t="s">
        <v>123</v>
      </c>
      <c r="F302" s="223"/>
      <c r="G302" s="223"/>
      <c r="H302" s="223"/>
      <c r="I302" s="223"/>
      <c r="J302" s="39"/>
      <c r="K302" s="39"/>
      <c r="L302" s="39"/>
      <c r="M302" s="38"/>
      <c r="N302" s="38"/>
      <c r="O302" s="38"/>
      <c r="P302" s="38"/>
      <c r="Q302" s="38"/>
      <c r="R302" s="38"/>
      <c r="S302" s="38"/>
      <c r="T302" s="38"/>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row>
    <row r="303" spans="1:56" ht="15" customHeight="1" x14ac:dyDescent="0.25">
      <c r="A303" s="1"/>
      <c r="B303" s="10"/>
      <c r="C303" s="10"/>
      <c r="D303" s="10"/>
      <c r="E303" s="58"/>
      <c r="F303" s="58"/>
      <c r="G303" s="58"/>
      <c r="H303" s="58"/>
      <c r="I303" s="58"/>
      <c r="J303" s="39"/>
      <c r="K303" s="39"/>
      <c r="L303" s="39"/>
      <c r="M303" s="38"/>
      <c r="N303" s="38"/>
      <c r="O303" s="38"/>
      <c r="P303" s="38"/>
      <c r="Q303" s="38"/>
      <c r="R303" s="38"/>
      <c r="S303" s="38"/>
      <c r="T303" s="38"/>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row>
    <row r="304" spans="1:56" ht="15" customHeight="1" x14ac:dyDescent="0.25">
      <c r="A304" s="1">
        <v>29</v>
      </c>
      <c r="B304" s="170" t="s">
        <v>124</v>
      </c>
      <c r="C304" s="224"/>
      <c r="D304" s="224"/>
      <c r="E304" s="224"/>
      <c r="F304" s="224"/>
      <c r="G304" s="224"/>
      <c r="H304" s="224"/>
      <c r="I304" s="224"/>
      <c r="J304" s="224"/>
      <c r="K304" s="224"/>
      <c r="L304" s="224"/>
      <c r="M304" s="224"/>
      <c r="N304" s="224"/>
      <c r="O304" s="224"/>
      <c r="P304" s="224"/>
      <c r="Q304" s="224"/>
      <c r="R304" s="224"/>
      <c r="S304" s="224"/>
      <c r="T304" s="224"/>
      <c r="U304" s="224"/>
      <c r="V304" s="224"/>
      <c r="W304" s="224"/>
      <c r="X304" s="224"/>
      <c r="Y304" s="224"/>
      <c r="Z304" s="224"/>
      <c r="AA304" s="224"/>
      <c r="AB304" s="224"/>
      <c r="AC304" s="224"/>
      <c r="AD304" s="224"/>
      <c r="AE304" s="224"/>
      <c r="AF304" s="224"/>
      <c r="AG304" s="224"/>
      <c r="AH304" s="224"/>
      <c r="AI304" s="224"/>
      <c r="AJ304" s="224"/>
      <c r="AK304" s="224"/>
      <c r="AL304" s="224"/>
      <c r="AM304" s="224"/>
      <c r="AN304" s="224"/>
      <c r="AO304" s="224"/>
      <c r="AP304" s="224"/>
      <c r="AQ304" s="10"/>
      <c r="AR304" s="10"/>
      <c r="AS304" s="10"/>
      <c r="AT304" s="10"/>
      <c r="AU304" s="10"/>
      <c r="AV304" s="10"/>
      <c r="AW304" s="10"/>
      <c r="AX304" s="10"/>
      <c r="AY304" s="10"/>
      <c r="AZ304" s="10"/>
      <c r="BA304" s="10"/>
      <c r="BB304" s="10"/>
      <c r="BC304" s="10"/>
      <c r="BD304" s="10"/>
    </row>
    <row r="305" spans="1:56" ht="2.25" customHeight="1" x14ac:dyDescent="0.25">
      <c r="A305" s="1"/>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row>
    <row r="306" spans="1:56" ht="15" customHeight="1" x14ac:dyDescent="0.25">
      <c r="A306" s="1"/>
      <c r="B306" s="10"/>
      <c r="C306" s="17" t="s">
        <v>125</v>
      </c>
      <c r="D306" s="66"/>
      <c r="E306" s="17"/>
      <c r="F306" s="17"/>
      <c r="G306" s="17"/>
      <c r="H306" s="17"/>
      <c r="I306" s="17"/>
      <c r="J306" s="17"/>
      <c r="K306" s="17"/>
      <c r="L306" s="17"/>
      <c r="M306" s="17"/>
      <c r="N306" s="17"/>
      <c r="O306" s="17"/>
      <c r="P306" s="17"/>
      <c r="Q306" s="17"/>
      <c r="R306" s="17"/>
      <c r="S306" s="17"/>
      <c r="T306" s="17"/>
      <c r="U306" s="17"/>
      <c r="V306" s="17"/>
      <c r="W306" s="225"/>
      <c r="X306" s="226"/>
      <c r="Y306" s="226"/>
      <c r="Z306" s="226"/>
      <c r="AA306" s="226"/>
      <c r="AB306" s="226"/>
      <c r="AC306" s="226"/>
      <c r="AD306" s="226"/>
      <c r="AE306" s="227"/>
      <c r="AF306" s="88" t="s">
        <v>126</v>
      </c>
      <c r="AG306" s="88"/>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row>
    <row r="307" spans="1:56" ht="2.25" customHeight="1" x14ac:dyDescent="0.25">
      <c r="A307" s="1"/>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row>
    <row r="308" spans="1:56" ht="15" customHeight="1" x14ac:dyDescent="0.25">
      <c r="A308" s="1"/>
      <c r="B308" s="90" t="s">
        <v>127</v>
      </c>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10"/>
      <c r="AR308" s="10"/>
      <c r="AS308" s="10"/>
      <c r="AT308" s="10"/>
      <c r="AU308" s="10"/>
      <c r="AV308" s="10"/>
      <c r="AW308" s="10"/>
      <c r="AX308" s="10"/>
      <c r="AY308" s="10"/>
      <c r="AZ308" s="10"/>
      <c r="BA308" s="10"/>
      <c r="BB308" s="10"/>
      <c r="BC308" s="10"/>
      <c r="BD308" s="10"/>
    </row>
    <row r="309" spans="1:56" ht="15" hidden="1" customHeight="1" x14ac:dyDescent="0.25">
      <c r="A309" s="1"/>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row>
    <row r="310" spans="1:56" ht="15" customHeight="1" x14ac:dyDescent="0.25">
      <c r="A310" s="1"/>
      <c r="B310" s="10"/>
      <c r="C310" s="88" t="s">
        <v>41</v>
      </c>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10"/>
      <c r="AR310" s="10"/>
      <c r="AS310" s="10"/>
      <c r="AT310" s="10"/>
      <c r="AU310" s="10"/>
      <c r="AV310" s="10"/>
      <c r="AW310" s="10"/>
      <c r="AX310" s="10"/>
      <c r="AY310" s="10"/>
      <c r="AZ310" s="10"/>
      <c r="BA310" s="10"/>
      <c r="BB310" s="10"/>
      <c r="BC310" s="10"/>
      <c r="BD310" s="10"/>
    </row>
    <row r="311" spans="1:56" ht="15" customHeight="1" x14ac:dyDescent="0.25">
      <c r="A311" s="1"/>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row>
    <row r="312" spans="1:56" ht="15" customHeight="1" x14ac:dyDescent="0.25">
      <c r="A312" s="34">
        <v>30</v>
      </c>
      <c r="B312" s="170" t="s">
        <v>128</v>
      </c>
      <c r="C312" s="170"/>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0"/>
      <c r="AR312" s="10"/>
      <c r="AS312" s="10"/>
      <c r="AT312" s="10"/>
      <c r="AU312" s="10"/>
      <c r="AV312" s="10"/>
      <c r="AW312" s="10"/>
      <c r="AX312" s="10"/>
      <c r="AY312" s="10"/>
      <c r="AZ312" s="10"/>
      <c r="BA312" s="10"/>
      <c r="BB312" s="10"/>
      <c r="BC312" s="10"/>
      <c r="BD312" s="10"/>
    </row>
    <row r="313" spans="1:56" ht="2.25" customHeight="1" x14ac:dyDescent="0.25">
      <c r="A313" s="1"/>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row>
    <row r="314" spans="1:56" ht="15" customHeight="1" x14ac:dyDescent="0.25">
      <c r="A314" s="1"/>
      <c r="B314" s="10"/>
      <c r="C314" s="88" t="s">
        <v>129</v>
      </c>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10"/>
      <c r="AR314" s="10"/>
      <c r="AS314" s="10"/>
      <c r="AT314" s="10"/>
      <c r="AU314" s="10"/>
      <c r="AV314" s="10"/>
      <c r="AW314" s="10"/>
      <c r="AX314" s="10"/>
      <c r="AY314" s="10"/>
      <c r="AZ314" s="10"/>
      <c r="BA314" s="10"/>
      <c r="BB314" s="10"/>
      <c r="BC314" s="10"/>
      <c r="BD314" s="10"/>
    </row>
    <row r="315" spans="1:56" ht="15" hidden="1" customHeight="1" x14ac:dyDescent="0.25">
      <c r="A315" s="1"/>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row>
    <row r="316" spans="1:56" ht="15" customHeight="1" x14ac:dyDescent="0.25">
      <c r="A316" s="1"/>
      <c r="B316" s="10"/>
      <c r="C316" s="88" t="s">
        <v>130</v>
      </c>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10"/>
      <c r="AR316" s="10"/>
      <c r="AS316" s="10"/>
      <c r="AT316" s="10"/>
      <c r="AU316" s="10"/>
      <c r="AV316" s="10"/>
      <c r="AW316" s="10"/>
      <c r="AX316" s="10"/>
      <c r="AY316" s="10"/>
      <c r="AZ316" s="10"/>
      <c r="BA316" s="10"/>
      <c r="BB316" s="10"/>
      <c r="BC316" s="10"/>
      <c r="BD316" s="10"/>
    </row>
    <row r="317" spans="1:56" ht="15" customHeight="1" x14ac:dyDescent="0.25">
      <c r="A317" s="1"/>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row>
    <row r="318" spans="1:56" ht="15" customHeight="1" x14ac:dyDescent="0.25">
      <c r="A318" s="1">
        <v>31</v>
      </c>
      <c r="B318" s="89" t="s">
        <v>131</v>
      </c>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10"/>
      <c r="AR318" s="10"/>
      <c r="AS318" s="10"/>
      <c r="AT318" s="10"/>
      <c r="AU318" s="10"/>
      <c r="AV318" s="10"/>
      <c r="AW318" s="10"/>
      <c r="AX318" s="10"/>
      <c r="AY318" s="10"/>
      <c r="AZ318" s="10"/>
      <c r="BA318" s="10"/>
      <c r="BB318" s="10"/>
      <c r="BC318" s="10"/>
      <c r="BD318" s="10"/>
    </row>
    <row r="319" spans="1:56" ht="2.25" customHeight="1" x14ac:dyDescent="0.25">
      <c r="A319" s="1"/>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row>
    <row r="320" spans="1:56" ht="15" customHeight="1" x14ac:dyDescent="0.25">
      <c r="A320" s="1"/>
      <c r="B320" s="10"/>
      <c r="C320" s="88" t="s">
        <v>132</v>
      </c>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10"/>
      <c r="AR320" s="10"/>
      <c r="AS320" s="10"/>
      <c r="AT320" s="10"/>
      <c r="AU320" s="10"/>
      <c r="AV320" s="10"/>
      <c r="AW320" s="10"/>
      <c r="AX320" s="10"/>
      <c r="AY320" s="10"/>
      <c r="AZ320" s="10"/>
      <c r="BA320" s="10"/>
      <c r="BB320" s="10"/>
      <c r="BC320" s="10"/>
      <c r="BD320" s="10"/>
    </row>
    <row r="321" spans="1:56" ht="2.25" customHeight="1" x14ac:dyDescent="0.25">
      <c r="A321" s="1"/>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row>
    <row r="322" spans="1:56" ht="15" customHeight="1" x14ac:dyDescent="0.25">
      <c r="A322" s="1"/>
      <c r="B322" s="10"/>
      <c r="C322" s="88" t="s">
        <v>133</v>
      </c>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10"/>
      <c r="AR322" s="10"/>
      <c r="AS322" s="10"/>
      <c r="AT322" s="10"/>
      <c r="AU322" s="10"/>
      <c r="AV322" s="10"/>
      <c r="AW322" s="10"/>
      <c r="AX322" s="10"/>
      <c r="AY322" s="10"/>
      <c r="AZ322" s="10"/>
      <c r="BA322" s="10"/>
      <c r="BB322" s="10"/>
      <c r="BC322" s="10"/>
      <c r="BD322" s="10"/>
    </row>
    <row r="323" spans="1:56" ht="2.25" customHeight="1" x14ac:dyDescent="0.25">
      <c r="A323" s="1"/>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row>
    <row r="324" spans="1:56" ht="15" customHeight="1" x14ac:dyDescent="0.25">
      <c r="A324" s="1"/>
      <c r="B324" s="10"/>
      <c r="C324" s="88" t="s">
        <v>134</v>
      </c>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10"/>
      <c r="AR324" s="10"/>
      <c r="AS324" s="10"/>
      <c r="AT324" s="10"/>
      <c r="AU324" s="10"/>
      <c r="AV324" s="10"/>
      <c r="AW324" s="10"/>
      <c r="AX324" s="10"/>
      <c r="AY324" s="10"/>
      <c r="AZ324" s="10"/>
      <c r="BA324" s="10"/>
      <c r="BB324" s="10"/>
      <c r="BC324" s="10"/>
      <c r="BD324" s="10"/>
    </row>
    <row r="325" spans="1:56" ht="2.25" customHeight="1" x14ac:dyDescent="0.25">
      <c r="A325" s="1"/>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row>
    <row r="326" spans="1:56" ht="15" customHeight="1" x14ac:dyDescent="0.25">
      <c r="A326" s="1"/>
      <c r="B326" s="10"/>
      <c r="C326" s="121" t="s">
        <v>135</v>
      </c>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0"/>
      <c r="AQ326" s="10"/>
      <c r="AR326" s="10"/>
      <c r="AS326" s="10"/>
      <c r="AT326" s="10"/>
      <c r="AU326" s="10"/>
      <c r="AV326" s="10"/>
      <c r="AW326" s="10"/>
      <c r="AX326" s="10"/>
      <c r="AY326" s="10"/>
      <c r="AZ326" s="10"/>
      <c r="BA326" s="10"/>
      <c r="BB326" s="10"/>
      <c r="BC326" s="10"/>
      <c r="BD326" s="10"/>
    </row>
    <row r="327" spans="1:56" ht="2.25" customHeight="1" x14ac:dyDescent="0.25">
      <c r="A327" s="1"/>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row>
    <row r="328" spans="1:56" ht="15" customHeight="1" x14ac:dyDescent="0.25">
      <c r="A328" s="1"/>
      <c r="B328" s="10"/>
      <c r="C328" s="10" t="s">
        <v>136</v>
      </c>
      <c r="D328" s="10"/>
      <c r="E328" s="10"/>
      <c r="F328" s="6"/>
      <c r="G328" s="38"/>
      <c r="H328" s="38"/>
      <c r="I328" s="38"/>
      <c r="J328" s="228"/>
      <c r="K328" s="229"/>
      <c r="L328" s="229"/>
      <c r="M328" s="229"/>
      <c r="N328" s="229"/>
      <c r="O328" s="229"/>
      <c r="P328" s="229"/>
      <c r="Q328" s="229"/>
      <c r="R328" s="229"/>
      <c r="S328" s="229"/>
      <c r="T328" s="229"/>
      <c r="U328" s="229"/>
      <c r="V328" s="229"/>
      <c r="W328" s="229"/>
      <c r="X328" s="229"/>
      <c r="Y328" s="229"/>
      <c r="Z328" s="229"/>
      <c r="AA328" s="229"/>
      <c r="AB328" s="229"/>
      <c r="AC328" s="229"/>
      <c r="AD328" s="229"/>
      <c r="AE328" s="229"/>
      <c r="AF328" s="229"/>
      <c r="AG328" s="229"/>
      <c r="AH328" s="229"/>
      <c r="AI328" s="229"/>
      <c r="AJ328" s="229"/>
      <c r="AK328" s="229"/>
      <c r="AL328" s="229"/>
      <c r="AM328" s="229"/>
      <c r="AN328" s="229"/>
      <c r="AO328" s="229"/>
      <c r="AP328" s="230"/>
      <c r="AQ328" s="10"/>
      <c r="AR328" s="10"/>
      <c r="AS328" s="10"/>
      <c r="AT328" s="10"/>
      <c r="AU328" s="10"/>
      <c r="AV328" s="10"/>
      <c r="AW328" s="10"/>
      <c r="AX328" s="10"/>
      <c r="AY328" s="10"/>
      <c r="AZ328" s="10"/>
      <c r="BA328" s="10"/>
      <c r="BB328" s="10"/>
      <c r="BC328" s="10"/>
      <c r="BD328" s="10"/>
    </row>
    <row r="329" spans="1:56" ht="15" customHeight="1" x14ac:dyDescent="0.25">
      <c r="A329" s="1"/>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row>
    <row r="330" spans="1:56" ht="15" customHeight="1" x14ac:dyDescent="0.25">
      <c r="A330" s="1">
        <v>32</v>
      </c>
      <c r="B330" s="86" t="s">
        <v>137</v>
      </c>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10"/>
      <c r="AR330" s="10"/>
      <c r="AS330" s="10"/>
      <c r="AT330" s="10"/>
      <c r="AU330" s="10"/>
      <c r="AV330" s="10"/>
      <c r="AW330" s="10"/>
      <c r="AX330" s="10"/>
      <c r="AY330" s="10"/>
      <c r="AZ330" s="10"/>
      <c r="BA330" s="10"/>
      <c r="BB330" s="10"/>
      <c r="BC330" s="10"/>
      <c r="BD330" s="10"/>
    </row>
    <row r="331" spans="1:56" ht="15" customHeight="1" x14ac:dyDescent="0.25">
      <c r="A331" s="1"/>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10"/>
      <c r="AR331" s="10"/>
      <c r="AS331" s="10"/>
      <c r="AT331" s="10"/>
      <c r="AU331" s="10"/>
      <c r="AV331" s="10"/>
      <c r="AW331" s="10"/>
      <c r="AX331" s="10"/>
      <c r="AY331" s="10"/>
      <c r="AZ331" s="10"/>
      <c r="BA331" s="10"/>
      <c r="BB331" s="10"/>
      <c r="BC331" s="10"/>
      <c r="BD331" s="10"/>
    </row>
    <row r="332" spans="1:56" ht="15" customHeight="1" x14ac:dyDescent="0.25">
      <c r="A332" s="1"/>
      <c r="B332" s="10"/>
      <c r="C332" s="88" t="s">
        <v>138</v>
      </c>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10"/>
      <c r="AR332" s="10"/>
      <c r="AS332" s="10"/>
      <c r="AT332" s="10"/>
      <c r="AU332" s="10"/>
      <c r="AV332" s="10"/>
      <c r="AW332" s="10"/>
      <c r="AX332" s="10"/>
      <c r="AY332" s="10"/>
      <c r="AZ332" s="10"/>
      <c r="BA332" s="10"/>
      <c r="BB332" s="10"/>
      <c r="BC332" s="10"/>
      <c r="BD332" s="10"/>
    </row>
    <row r="333" spans="1:56" ht="15" customHeight="1" x14ac:dyDescent="0.25">
      <c r="A333" s="1"/>
      <c r="B333" s="10"/>
      <c r="C333" s="88" t="s">
        <v>139</v>
      </c>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10"/>
      <c r="AR333" s="10"/>
      <c r="AS333" s="10"/>
      <c r="AT333" s="10"/>
      <c r="AU333" s="10"/>
      <c r="AV333" s="10"/>
      <c r="AW333" s="10"/>
      <c r="AX333" s="10"/>
      <c r="AY333" s="10"/>
      <c r="AZ333" s="10"/>
      <c r="BA333" s="10"/>
      <c r="BB333" s="10"/>
      <c r="BC333" s="10"/>
      <c r="BD333" s="10"/>
    </row>
    <row r="334" spans="1:56" ht="15" customHeight="1" x14ac:dyDescent="0.25">
      <c r="A334" s="1"/>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row>
    <row r="335" spans="1:56" ht="15" customHeight="1" x14ac:dyDescent="0.25">
      <c r="A335" s="1">
        <v>33</v>
      </c>
      <c r="B335" s="89" t="s">
        <v>140</v>
      </c>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10"/>
      <c r="AR335" s="10"/>
      <c r="AS335" s="10"/>
      <c r="AT335" s="10"/>
      <c r="AU335" s="10"/>
      <c r="AV335" s="10"/>
      <c r="AW335" s="10"/>
      <c r="AX335" s="10"/>
      <c r="AY335" s="10"/>
      <c r="AZ335" s="10"/>
      <c r="BA335" s="10"/>
      <c r="BB335" s="10"/>
      <c r="BC335" s="10"/>
      <c r="BD335" s="10"/>
    </row>
    <row r="336" spans="1:56" ht="2.25" customHeight="1" x14ac:dyDescent="0.25">
      <c r="A336" s="1"/>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row>
    <row r="337" spans="1:56" ht="15" customHeight="1" x14ac:dyDescent="0.25">
      <c r="A337" s="1"/>
      <c r="B337" s="157"/>
      <c r="C337" s="158"/>
      <c r="D337" s="158"/>
      <c r="E337" s="159"/>
      <c r="F337" s="10"/>
      <c r="G337" s="10" t="s">
        <v>141</v>
      </c>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row>
    <row r="338" spans="1:56" ht="15" customHeight="1" x14ac:dyDescent="0.25">
      <c r="A338" s="1"/>
      <c r="B338" s="22"/>
      <c r="C338" s="22"/>
      <c r="D338" s="22"/>
      <c r="E338" s="22"/>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row>
    <row r="339" spans="1:56" ht="15" customHeight="1" x14ac:dyDescent="0.25">
      <c r="A339" s="1">
        <v>34</v>
      </c>
      <c r="B339" s="231" t="s">
        <v>142</v>
      </c>
      <c r="C339" s="231"/>
      <c r="D339" s="231"/>
      <c r="E339" s="231"/>
      <c r="F339" s="231"/>
      <c r="G339" s="231"/>
      <c r="H339" s="231"/>
      <c r="I339" s="231"/>
      <c r="J339" s="231"/>
      <c r="K339" s="231"/>
      <c r="L339" s="231"/>
      <c r="M339" s="231"/>
      <c r="N339" s="231"/>
      <c r="O339" s="231"/>
      <c r="P339" s="231"/>
      <c r="Q339" s="231"/>
      <c r="R339" s="231"/>
      <c r="S339" s="231"/>
      <c r="T339" s="231"/>
      <c r="U339" s="231"/>
      <c r="V339" s="231"/>
      <c r="W339" s="231"/>
      <c r="X339" s="231"/>
      <c r="Y339" s="231"/>
      <c r="Z339" s="231"/>
      <c r="AA339" s="231"/>
      <c r="AB339" s="231"/>
      <c r="AC339" s="231"/>
      <c r="AD339" s="231"/>
      <c r="AE339" s="231"/>
      <c r="AF339" s="231"/>
      <c r="AG339" s="231"/>
      <c r="AH339" s="231"/>
      <c r="AI339" s="231"/>
      <c r="AJ339" s="231"/>
      <c r="AK339" s="231"/>
      <c r="AL339" s="231"/>
      <c r="AM339" s="231"/>
      <c r="AN339" s="231"/>
      <c r="AO339" s="231"/>
      <c r="AP339" s="231"/>
      <c r="AQ339" s="10"/>
      <c r="AR339" s="10"/>
      <c r="AS339" s="10"/>
      <c r="AT339" s="10"/>
      <c r="AU339" s="10"/>
      <c r="AV339" s="10"/>
      <c r="AW339" s="10"/>
      <c r="AX339" s="10"/>
      <c r="AY339" s="10"/>
      <c r="AZ339" s="10"/>
      <c r="BA339" s="10"/>
      <c r="BB339" s="10"/>
      <c r="BC339" s="10"/>
      <c r="BD339" s="10"/>
    </row>
    <row r="340" spans="1:56" ht="30" customHeight="1" x14ac:dyDescent="0.25">
      <c r="A340" s="1"/>
      <c r="B340" s="232" t="s">
        <v>143</v>
      </c>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223"/>
      <c r="AN340" s="223"/>
      <c r="AO340" s="223"/>
      <c r="AP340" s="223"/>
      <c r="AQ340" s="10"/>
      <c r="AR340" s="10"/>
      <c r="AS340" s="10"/>
      <c r="AT340" s="10"/>
      <c r="AU340" s="10"/>
      <c r="AV340" s="10"/>
      <c r="AW340" s="10"/>
      <c r="AX340" s="10"/>
      <c r="AY340" s="10"/>
      <c r="AZ340" s="10"/>
      <c r="BA340" s="10"/>
      <c r="BB340" s="10"/>
      <c r="BC340" s="10"/>
      <c r="BD340" s="10"/>
    </row>
    <row r="341" spans="1:56" ht="2.25" customHeight="1" x14ac:dyDescent="0.25">
      <c r="A341" s="1"/>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10"/>
      <c r="AR341" s="10"/>
      <c r="AS341" s="10"/>
      <c r="AT341" s="10"/>
      <c r="AU341" s="10"/>
      <c r="AV341" s="10"/>
      <c r="AW341" s="10"/>
      <c r="AX341" s="10"/>
      <c r="AY341" s="10"/>
      <c r="AZ341" s="10"/>
      <c r="BA341" s="10"/>
      <c r="BB341" s="10"/>
      <c r="BC341" s="10"/>
      <c r="BD341" s="10"/>
    </row>
    <row r="342" spans="1:56" ht="15" customHeight="1" x14ac:dyDescent="0.25">
      <c r="A342" s="1"/>
      <c r="B342" s="222"/>
      <c r="C342" s="222"/>
      <c r="D342" s="222"/>
      <c r="E342" s="222"/>
      <c r="F342" s="39"/>
      <c r="G342" s="38" t="s">
        <v>144</v>
      </c>
      <c r="H342" s="38"/>
      <c r="I342" s="38"/>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10"/>
      <c r="AR342" s="10"/>
      <c r="AS342" s="10"/>
      <c r="AT342" s="10"/>
      <c r="AU342" s="10"/>
      <c r="AV342" s="10"/>
      <c r="AW342" s="10"/>
      <c r="AX342" s="10"/>
      <c r="AY342" s="10"/>
      <c r="AZ342" s="10"/>
      <c r="BA342" s="10"/>
      <c r="BB342" s="10"/>
      <c r="BC342" s="10"/>
      <c r="BD342" s="10"/>
    </row>
    <row r="343" spans="1:56" ht="15" customHeight="1" x14ac:dyDescent="0.25">
      <c r="A343" s="1"/>
      <c r="B343" s="39"/>
      <c r="C343" s="39"/>
      <c r="D343" s="39"/>
      <c r="E343" s="39"/>
      <c r="F343" s="39"/>
      <c r="G343" s="38"/>
      <c r="H343" s="38"/>
      <c r="I343" s="38"/>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10"/>
      <c r="AR343" s="10"/>
      <c r="AS343" s="10"/>
      <c r="AT343" s="10"/>
      <c r="AU343" s="10"/>
      <c r="AV343" s="10"/>
      <c r="AW343" s="10"/>
      <c r="AX343" s="10"/>
      <c r="AY343" s="10"/>
      <c r="AZ343" s="10"/>
      <c r="BA343" s="10"/>
      <c r="BB343" s="10"/>
      <c r="BC343" s="10"/>
      <c r="BD343" s="10"/>
    </row>
    <row r="344" spans="1:56" ht="15" customHeight="1" x14ac:dyDescent="0.25">
      <c r="A344" s="1"/>
      <c r="B344" s="91" t="s">
        <v>145</v>
      </c>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2"/>
      <c r="AQ344" s="10"/>
      <c r="AR344" s="10"/>
      <c r="AS344" s="10"/>
      <c r="AT344" s="10"/>
      <c r="AU344" s="10"/>
      <c r="AV344" s="10"/>
      <c r="AW344" s="10"/>
      <c r="AX344" s="10"/>
      <c r="AY344" s="10"/>
      <c r="AZ344" s="10"/>
      <c r="BA344" s="10"/>
      <c r="BB344" s="10"/>
      <c r="BC344" s="10"/>
      <c r="BD344" s="10"/>
    </row>
    <row r="345" spans="1:56" ht="2.25" customHeight="1" x14ac:dyDescent="0.25">
      <c r="A345" s="1"/>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18"/>
      <c r="AQ345" s="10"/>
      <c r="AR345" s="10"/>
      <c r="AS345" s="10"/>
      <c r="AT345" s="10"/>
      <c r="AU345" s="10"/>
      <c r="AV345" s="10"/>
      <c r="AW345" s="10"/>
      <c r="AX345" s="10"/>
      <c r="AY345" s="10"/>
      <c r="AZ345" s="10"/>
      <c r="BA345" s="10"/>
      <c r="BB345" s="10"/>
      <c r="BC345" s="10"/>
      <c r="BD345" s="10"/>
    </row>
    <row r="346" spans="1:56" ht="15" customHeight="1" x14ac:dyDescent="0.25">
      <c r="A346" s="1">
        <v>35</v>
      </c>
      <c r="B346" s="233" t="s">
        <v>146</v>
      </c>
      <c r="C346" s="234"/>
      <c r="D346" s="234"/>
      <c r="E346" s="234"/>
      <c r="F346" s="234"/>
      <c r="G346" s="234"/>
      <c r="H346" s="234"/>
      <c r="I346" s="234"/>
      <c r="J346" s="234"/>
      <c r="K346" s="234"/>
      <c r="L346" s="234"/>
      <c r="M346" s="234"/>
      <c r="N346" s="234"/>
      <c r="O346" s="234"/>
      <c r="P346" s="234"/>
      <c r="Q346" s="234"/>
      <c r="R346" s="234"/>
      <c r="S346" s="234"/>
      <c r="T346" s="234"/>
      <c r="U346" s="234"/>
      <c r="V346" s="234"/>
      <c r="W346" s="234"/>
      <c r="X346" s="234"/>
      <c r="Y346" s="234"/>
      <c r="Z346" s="234"/>
      <c r="AA346" s="234"/>
      <c r="AB346" s="234"/>
      <c r="AC346" s="234"/>
      <c r="AD346" s="234"/>
      <c r="AE346" s="234"/>
      <c r="AF346" s="234"/>
      <c r="AG346" s="234"/>
      <c r="AH346" s="234"/>
      <c r="AI346" s="234"/>
      <c r="AJ346" s="234"/>
      <c r="AK346" s="234"/>
      <c r="AL346" s="234"/>
      <c r="AM346" s="234"/>
      <c r="AN346" s="234"/>
      <c r="AO346" s="234"/>
      <c r="AP346" s="234"/>
      <c r="AQ346" s="234"/>
      <c r="AR346" s="234"/>
      <c r="AS346" s="10"/>
      <c r="AT346" s="10"/>
      <c r="AU346" s="10"/>
      <c r="AV346" s="10"/>
      <c r="AW346" s="10"/>
      <c r="AX346" s="10"/>
      <c r="AY346" s="10"/>
      <c r="AZ346" s="10"/>
      <c r="BA346" s="10"/>
      <c r="BB346" s="10"/>
      <c r="BC346" s="10"/>
      <c r="BD346" s="10"/>
    </row>
    <row r="347" spans="1:56" ht="15" customHeight="1" x14ac:dyDescent="0.25">
      <c r="A347" s="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10"/>
      <c r="AR347" s="10"/>
      <c r="AS347" s="10"/>
      <c r="AT347" s="10"/>
      <c r="AU347" s="10"/>
      <c r="AV347" s="10"/>
      <c r="AW347" s="10"/>
      <c r="AX347" s="10"/>
      <c r="AY347" s="10"/>
      <c r="AZ347" s="10"/>
      <c r="BA347" s="10"/>
      <c r="BB347" s="10"/>
      <c r="BC347" s="10"/>
      <c r="BD347" s="10"/>
    </row>
    <row r="348" spans="1:56" ht="15" customHeight="1" x14ac:dyDescent="0.25">
      <c r="A348" s="1">
        <v>36</v>
      </c>
      <c r="B348" s="235" t="s">
        <v>147</v>
      </c>
      <c r="C348" s="235"/>
      <c r="D348" s="235"/>
      <c r="E348" s="235"/>
      <c r="F348" s="235"/>
      <c r="G348" s="235"/>
      <c r="H348" s="235"/>
      <c r="I348" s="235"/>
      <c r="J348" s="235"/>
      <c r="K348" s="235"/>
      <c r="L348" s="235"/>
      <c r="M348" s="235"/>
      <c r="N348" s="235"/>
      <c r="O348" s="235"/>
      <c r="P348" s="235"/>
      <c r="Q348" s="235"/>
      <c r="R348" s="235"/>
      <c r="S348" s="235"/>
      <c r="T348" s="235"/>
      <c r="U348" s="235"/>
      <c r="V348" s="235"/>
      <c r="W348" s="235"/>
      <c r="X348" s="235"/>
      <c r="Y348" s="235"/>
      <c r="Z348" s="235"/>
      <c r="AA348" s="235"/>
      <c r="AB348" s="235"/>
      <c r="AC348" s="235"/>
      <c r="AD348" s="235"/>
      <c r="AE348" s="235"/>
      <c r="AF348" s="235"/>
      <c r="AG348" s="235"/>
      <c r="AH348" s="235"/>
      <c r="AI348" s="235"/>
      <c r="AJ348" s="235"/>
      <c r="AK348" s="235"/>
      <c r="AL348" s="235"/>
      <c r="AM348" s="235"/>
      <c r="AN348" s="235"/>
      <c r="AO348" s="235"/>
      <c r="AP348" s="235"/>
      <c r="AQ348" s="10"/>
      <c r="AR348" s="10"/>
      <c r="AS348" s="10"/>
      <c r="AT348" s="10"/>
      <c r="AU348" s="10"/>
      <c r="AV348" s="10"/>
      <c r="AW348" s="10"/>
      <c r="AX348" s="10"/>
      <c r="AY348" s="10"/>
      <c r="AZ348" s="10"/>
      <c r="BA348" s="10"/>
      <c r="BB348" s="10"/>
      <c r="BC348" s="10"/>
      <c r="BD348" s="10"/>
    </row>
    <row r="349" spans="1:56" ht="2.25" customHeight="1" x14ac:dyDescent="0.25">
      <c r="A349" s="1"/>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10"/>
      <c r="AR349" s="10"/>
      <c r="AS349" s="10"/>
      <c r="AT349" s="10"/>
      <c r="AU349" s="10"/>
      <c r="AV349" s="10"/>
      <c r="AW349" s="10"/>
      <c r="AX349" s="10"/>
      <c r="AY349" s="10"/>
      <c r="AZ349" s="10"/>
      <c r="BA349" s="10"/>
      <c r="BB349" s="10"/>
      <c r="BC349" s="10"/>
      <c r="BD349" s="10"/>
    </row>
    <row r="350" spans="1:56" ht="15" customHeight="1" x14ac:dyDescent="0.25">
      <c r="A350" s="1"/>
      <c r="B350" s="220" t="s">
        <v>148</v>
      </c>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c r="AA350" s="220"/>
      <c r="AB350" s="220"/>
      <c r="AC350" s="220"/>
      <c r="AD350" s="220"/>
      <c r="AE350" s="220"/>
      <c r="AF350" s="220"/>
      <c r="AG350" s="220"/>
      <c r="AH350" s="220"/>
      <c r="AI350" s="220"/>
      <c r="AJ350" s="220"/>
      <c r="AK350" s="220"/>
      <c r="AL350" s="220"/>
      <c r="AM350" s="220"/>
      <c r="AN350" s="220"/>
      <c r="AO350" s="220"/>
      <c r="AP350" s="220"/>
      <c r="AQ350" s="10"/>
      <c r="AR350" s="10"/>
      <c r="AS350" s="10"/>
      <c r="AT350" s="10"/>
      <c r="AU350" s="10"/>
      <c r="AV350" s="10"/>
      <c r="AW350" s="10"/>
      <c r="AX350" s="10"/>
      <c r="AY350" s="10"/>
      <c r="AZ350" s="10"/>
      <c r="BA350" s="10"/>
      <c r="BB350" s="10"/>
      <c r="BC350" s="10"/>
      <c r="BD350" s="10"/>
    </row>
    <row r="351" spans="1:56" ht="2.25" customHeight="1" x14ac:dyDescent="0.25">
      <c r="A351" s="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10"/>
      <c r="AR351" s="10"/>
      <c r="AS351" s="10"/>
      <c r="AT351" s="10"/>
      <c r="AU351" s="10"/>
      <c r="AV351" s="10"/>
      <c r="AW351" s="10"/>
      <c r="AX351" s="10"/>
      <c r="AY351" s="10"/>
      <c r="AZ351" s="10"/>
      <c r="BA351" s="10"/>
      <c r="BB351" s="10"/>
      <c r="BC351" s="10"/>
      <c r="BD351" s="10"/>
    </row>
    <row r="352" spans="1:56" ht="15" customHeight="1" x14ac:dyDescent="0.25">
      <c r="A352" s="1"/>
      <c r="B352" s="221"/>
      <c r="C352" s="221"/>
      <c r="D352" s="221"/>
      <c r="E352" s="221"/>
      <c r="F352" s="221"/>
      <c r="G352" s="221"/>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c r="AG352" s="221"/>
      <c r="AH352" s="221"/>
      <c r="AI352" s="221"/>
      <c r="AJ352" s="221"/>
      <c r="AK352" s="221"/>
      <c r="AL352" s="221"/>
      <c r="AM352" s="221"/>
      <c r="AN352" s="221"/>
      <c r="AO352" s="221"/>
      <c r="AP352" s="221"/>
      <c r="AQ352" s="10"/>
      <c r="AR352" s="10"/>
      <c r="AS352" s="10"/>
      <c r="AT352" s="10"/>
      <c r="AU352" s="10"/>
      <c r="AV352" s="10"/>
      <c r="AW352" s="10"/>
      <c r="AX352" s="10"/>
      <c r="AY352" s="10"/>
      <c r="AZ352" s="10"/>
      <c r="BA352" s="10"/>
      <c r="BB352" s="10"/>
      <c r="BC352" s="10"/>
      <c r="BD352" s="10"/>
    </row>
    <row r="353" spans="1:56" ht="15" customHeight="1" x14ac:dyDescent="0.25">
      <c r="A353" s="1"/>
      <c r="B353" s="221"/>
      <c r="C353" s="221"/>
      <c r="D353" s="221"/>
      <c r="E353" s="221"/>
      <c r="F353" s="221"/>
      <c r="G353" s="221"/>
      <c r="H353" s="221"/>
      <c r="I353" s="221"/>
      <c r="J353" s="221"/>
      <c r="K353" s="221"/>
      <c r="L353" s="221"/>
      <c r="M353" s="221"/>
      <c r="N353" s="221"/>
      <c r="O353" s="221"/>
      <c r="P353" s="221"/>
      <c r="Q353" s="221"/>
      <c r="R353" s="221"/>
      <c r="S353" s="221"/>
      <c r="T353" s="221"/>
      <c r="U353" s="221"/>
      <c r="V353" s="221"/>
      <c r="W353" s="221"/>
      <c r="X353" s="221"/>
      <c r="Y353" s="221"/>
      <c r="Z353" s="221"/>
      <c r="AA353" s="221"/>
      <c r="AB353" s="221"/>
      <c r="AC353" s="221"/>
      <c r="AD353" s="221"/>
      <c r="AE353" s="221"/>
      <c r="AF353" s="221"/>
      <c r="AG353" s="221"/>
      <c r="AH353" s="221"/>
      <c r="AI353" s="221"/>
      <c r="AJ353" s="221"/>
      <c r="AK353" s="221"/>
      <c r="AL353" s="221"/>
      <c r="AM353" s="221"/>
      <c r="AN353" s="221"/>
      <c r="AO353" s="221"/>
      <c r="AP353" s="221"/>
      <c r="AQ353" s="10"/>
      <c r="AR353" s="10"/>
      <c r="AS353" s="10"/>
      <c r="AT353" s="10"/>
      <c r="AU353" s="10"/>
      <c r="AV353" s="10"/>
      <c r="AW353" s="10"/>
      <c r="AX353" s="10"/>
      <c r="AY353" s="10"/>
      <c r="AZ353" s="10"/>
      <c r="BA353" s="10"/>
      <c r="BB353" s="10"/>
      <c r="BC353" s="10"/>
      <c r="BD353" s="10"/>
    </row>
    <row r="354" spans="1:56" ht="15" customHeight="1" x14ac:dyDescent="0.25">
      <c r="A354" s="1"/>
      <c r="B354" s="221"/>
      <c r="C354" s="221"/>
      <c r="D354" s="221"/>
      <c r="E354" s="221"/>
      <c r="F354" s="221"/>
      <c r="G354" s="221"/>
      <c r="H354" s="221"/>
      <c r="I354" s="221"/>
      <c r="J354" s="221"/>
      <c r="K354" s="221"/>
      <c r="L354" s="221"/>
      <c r="M354" s="221"/>
      <c r="N354" s="221"/>
      <c r="O354" s="221"/>
      <c r="P354" s="221"/>
      <c r="Q354" s="221"/>
      <c r="R354" s="221"/>
      <c r="S354" s="221"/>
      <c r="T354" s="221"/>
      <c r="U354" s="221"/>
      <c r="V354" s="221"/>
      <c r="W354" s="221"/>
      <c r="X354" s="221"/>
      <c r="Y354" s="221"/>
      <c r="Z354" s="221"/>
      <c r="AA354" s="221"/>
      <c r="AB354" s="221"/>
      <c r="AC354" s="221"/>
      <c r="AD354" s="221"/>
      <c r="AE354" s="221"/>
      <c r="AF354" s="221"/>
      <c r="AG354" s="221"/>
      <c r="AH354" s="221"/>
      <c r="AI354" s="221"/>
      <c r="AJ354" s="221"/>
      <c r="AK354" s="221"/>
      <c r="AL354" s="221"/>
      <c r="AM354" s="221"/>
      <c r="AN354" s="221"/>
      <c r="AO354" s="221"/>
      <c r="AP354" s="221"/>
      <c r="AQ354" s="10"/>
      <c r="AR354" s="10"/>
      <c r="AS354" s="10"/>
      <c r="AT354" s="10"/>
      <c r="AU354" s="10"/>
      <c r="AV354" s="10"/>
      <c r="AW354" s="10"/>
      <c r="AX354" s="10"/>
      <c r="AY354" s="10"/>
      <c r="AZ354" s="10"/>
      <c r="BA354" s="10"/>
      <c r="BB354" s="10"/>
      <c r="BC354" s="10"/>
      <c r="BD354" s="10"/>
    </row>
    <row r="355" spans="1:56" ht="15" customHeight="1" x14ac:dyDescent="0.25">
      <c r="A355" s="1"/>
      <c r="B355" s="221"/>
      <c r="C355" s="221"/>
      <c r="D355" s="221"/>
      <c r="E355" s="221"/>
      <c r="F355" s="221"/>
      <c r="G355" s="221"/>
      <c r="H355" s="221"/>
      <c r="I355" s="221"/>
      <c r="J355" s="221"/>
      <c r="K355" s="221"/>
      <c r="L355" s="221"/>
      <c r="M355" s="221"/>
      <c r="N355" s="221"/>
      <c r="O355" s="221"/>
      <c r="P355" s="221"/>
      <c r="Q355" s="221"/>
      <c r="R355" s="221"/>
      <c r="S355" s="221"/>
      <c r="T355" s="221"/>
      <c r="U355" s="221"/>
      <c r="V355" s="221"/>
      <c r="W355" s="221"/>
      <c r="X355" s="221"/>
      <c r="Y355" s="221"/>
      <c r="Z355" s="221"/>
      <c r="AA355" s="221"/>
      <c r="AB355" s="221"/>
      <c r="AC355" s="221"/>
      <c r="AD355" s="221"/>
      <c r="AE355" s="221"/>
      <c r="AF355" s="221"/>
      <c r="AG355" s="221"/>
      <c r="AH355" s="221"/>
      <c r="AI355" s="221"/>
      <c r="AJ355" s="221"/>
      <c r="AK355" s="221"/>
      <c r="AL355" s="221"/>
      <c r="AM355" s="221"/>
      <c r="AN355" s="221"/>
      <c r="AO355" s="221"/>
      <c r="AP355" s="221"/>
      <c r="AQ355" s="10"/>
      <c r="AR355" s="10"/>
      <c r="AS355" s="10"/>
      <c r="AT355" s="10"/>
      <c r="AU355" s="10"/>
      <c r="AV355" s="10"/>
      <c r="AW355" s="10"/>
      <c r="AX355" s="10"/>
      <c r="AY355" s="10"/>
      <c r="AZ355" s="10"/>
      <c r="BA355" s="10"/>
      <c r="BB355" s="10"/>
      <c r="BC355" s="10"/>
      <c r="BD355" s="10"/>
    </row>
    <row r="356" spans="1:56" ht="15" customHeight="1" x14ac:dyDescent="0.25">
      <c r="A356" s="1"/>
      <c r="B356" s="221"/>
      <c r="C356" s="221"/>
      <c r="D356" s="221"/>
      <c r="E356" s="221"/>
      <c r="F356" s="221"/>
      <c r="G356" s="221"/>
      <c r="H356" s="221"/>
      <c r="I356" s="221"/>
      <c r="J356" s="221"/>
      <c r="K356" s="221"/>
      <c r="L356" s="221"/>
      <c r="M356" s="221"/>
      <c r="N356" s="221"/>
      <c r="O356" s="221"/>
      <c r="P356" s="221"/>
      <c r="Q356" s="221"/>
      <c r="R356" s="221"/>
      <c r="S356" s="221"/>
      <c r="T356" s="221"/>
      <c r="U356" s="221"/>
      <c r="V356" s="221"/>
      <c r="W356" s="221"/>
      <c r="X356" s="221"/>
      <c r="Y356" s="221"/>
      <c r="Z356" s="221"/>
      <c r="AA356" s="221"/>
      <c r="AB356" s="221"/>
      <c r="AC356" s="221"/>
      <c r="AD356" s="221"/>
      <c r="AE356" s="221"/>
      <c r="AF356" s="221"/>
      <c r="AG356" s="221"/>
      <c r="AH356" s="221"/>
      <c r="AI356" s="221"/>
      <c r="AJ356" s="221"/>
      <c r="AK356" s="221"/>
      <c r="AL356" s="221"/>
      <c r="AM356" s="221"/>
      <c r="AN356" s="221"/>
      <c r="AO356" s="221"/>
      <c r="AP356" s="221"/>
      <c r="AQ356" s="10"/>
      <c r="AR356" s="10"/>
      <c r="AS356" s="10"/>
      <c r="AT356" s="10"/>
      <c r="AU356" s="10"/>
      <c r="AV356" s="10"/>
      <c r="AW356" s="10"/>
      <c r="AX356" s="10"/>
      <c r="AY356" s="10"/>
      <c r="AZ356" s="10"/>
      <c r="BA356" s="10"/>
      <c r="BB356" s="10"/>
      <c r="BC356" s="10"/>
      <c r="BD356" s="10"/>
    </row>
    <row r="357" spans="1:56" ht="15" customHeight="1" x14ac:dyDescent="0.25">
      <c r="A357" s="1"/>
      <c r="B357" s="221"/>
      <c r="C357" s="221"/>
      <c r="D357" s="221"/>
      <c r="E357" s="221"/>
      <c r="F357" s="221"/>
      <c r="G357" s="221"/>
      <c r="H357" s="221"/>
      <c r="I357" s="221"/>
      <c r="J357" s="221"/>
      <c r="K357" s="221"/>
      <c r="L357" s="221"/>
      <c r="M357" s="221"/>
      <c r="N357" s="221"/>
      <c r="O357" s="221"/>
      <c r="P357" s="221"/>
      <c r="Q357" s="221"/>
      <c r="R357" s="221"/>
      <c r="S357" s="221"/>
      <c r="T357" s="221"/>
      <c r="U357" s="221"/>
      <c r="V357" s="221"/>
      <c r="W357" s="221"/>
      <c r="X357" s="221"/>
      <c r="Y357" s="221"/>
      <c r="Z357" s="221"/>
      <c r="AA357" s="221"/>
      <c r="AB357" s="221"/>
      <c r="AC357" s="221"/>
      <c r="AD357" s="221"/>
      <c r="AE357" s="221"/>
      <c r="AF357" s="221"/>
      <c r="AG357" s="221"/>
      <c r="AH357" s="221"/>
      <c r="AI357" s="221"/>
      <c r="AJ357" s="221"/>
      <c r="AK357" s="221"/>
      <c r="AL357" s="221"/>
      <c r="AM357" s="221"/>
      <c r="AN357" s="221"/>
      <c r="AO357" s="221"/>
      <c r="AP357" s="221"/>
      <c r="AQ357" s="10"/>
      <c r="AR357" s="10"/>
      <c r="AS357" s="10"/>
      <c r="AT357" s="10"/>
      <c r="AU357" s="10"/>
      <c r="AV357" s="10"/>
      <c r="AW357" s="10"/>
      <c r="AX357" s="10"/>
      <c r="AY357" s="10"/>
      <c r="AZ357" s="10"/>
      <c r="BA357" s="10"/>
      <c r="BB357" s="10"/>
      <c r="BC357" s="10"/>
      <c r="BD357" s="10"/>
    </row>
    <row r="358" spans="1:56" ht="15" customHeight="1" x14ac:dyDescent="0.25">
      <c r="A358" s="1"/>
      <c r="B358" s="221"/>
      <c r="C358" s="221"/>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c r="AD358" s="221"/>
      <c r="AE358" s="221"/>
      <c r="AF358" s="221"/>
      <c r="AG358" s="221"/>
      <c r="AH358" s="221"/>
      <c r="AI358" s="221"/>
      <c r="AJ358" s="221"/>
      <c r="AK358" s="221"/>
      <c r="AL358" s="221"/>
      <c r="AM358" s="221"/>
      <c r="AN358" s="221"/>
      <c r="AO358" s="221"/>
      <c r="AP358" s="221"/>
      <c r="AQ358" s="10"/>
      <c r="AR358" s="10"/>
      <c r="AS358" s="10"/>
      <c r="AT358" s="10"/>
      <c r="AU358" s="10"/>
      <c r="AV358" s="10"/>
      <c r="AW358" s="10"/>
      <c r="AX358" s="10"/>
      <c r="AY358" s="10"/>
      <c r="AZ358" s="10"/>
      <c r="BA358" s="10"/>
      <c r="BB358" s="10"/>
      <c r="BC358" s="10"/>
      <c r="BD358" s="10"/>
    </row>
    <row r="359" spans="1:56" ht="15" customHeight="1" x14ac:dyDescent="0.25">
      <c r="A359" s="1"/>
      <c r="B359" s="221"/>
      <c r="C359" s="221"/>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c r="AD359" s="221"/>
      <c r="AE359" s="221"/>
      <c r="AF359" s="221"/>
      <c r="AG359" s="221"/>
      <c r="AH359" s="221"/>
      <c r="AI359" s="221"/>
      <c r="AJ359" s="221"/>
      <c r="AK359" s="221"/>
      <c r="AL359" s="221"/>
      <c r="AM359" s="221"/>
      <c r="AN359" s="221"/>
      <c r="AO359" s="221"/>
      <c r="AP359" s="221"/>
      <c r="AQ359" s="10"/>
      <c r="AR359" s="10"/>
      <c r="AS359" s="10"/>
      <c r="AT359" s="10"/>
      <c r="AU359" s="10"/>
      <c r="AV359" s="10"/>
      <c r="AW359" s="10"/>
      <c r="AX359" s="10"/>
      <c r="AY359" s="10"/>
      <c r="AZ359" s="10"/>
      <c r="BA359" s="10"/>
      <c r="BB359" s="10"/>
      <c r="BC359" s="10"/>
      <c r="BD359" s="10"/>
    </row>
    <row r="360" spans="1:56" ht="15" customHeight="1" x14ac:dyDescent="0.25">
      <c r="A360" s="1"/>
      <c r="B360" s="221"/>
      <c r="C360" s="221"/>
      <c r="D360" s="221"/>
      <c r="E360" s="221"/>
      <c r="F360" s="221"/>
      <c r="G360" s="221"/>
      <c r="H360" s="221"/>
      <c r="I360" s="221"/>
      <c r="J360" s="221"/>
      <c r="K360" s="221"/>
      <c r="L360" s="221"/>
      <c r="M360" s="221"/>
      <c r="N360" s="221"/>
      <c r="O360" s="221"/>
      <c r="P360" s="221"/>
      <c r="Q360" s="221"/>
      <c r="R360" s="221"/>
      <c r="S360" s="221"/>
      <c r="T360" s="221"/>
      <c r="U360" s="221"/>
      <c r="V360" s="221"/>
      <c r="W360" s="221"/>
      <c r="X360" s="221"/>
      <c r="Y360" s="221"/>
      <c r="Z360" s="221"/>
      <c r="AA360" s="221"/>
      <c r="AB360" s="221"/>
      <c r="AC360" s="221"/>
      <c r="AD360" s="221"/>
      <c r="AE360" s="221"/>
      <c r="AF360" s="221"/>
      <c r="AG360" s="221"/>
      <c r="AH360" s="221"/>
      <c r="AI360" s="221"/>
      <c r="AJ360" s="221"/>
      <c r="AK360" s="221"/>
      <c r="AL360" s="221"/>
      <c r="AM360" s="221"/>
      <c r="AN360" s="221"/>
      <c r="AO360" s="221"/>
      <c r="AP360" s="221"/>
      <c r="AQ360" s="10"/>
      <c r="AR360" s="10"/>
      <c r="AS360" s="10"/>
      <c r="AT360" s="10"/>
      <c r="AU360" s="10"/>
      <c r="AV360" s="10"/>
      <c r="AW360" s="10"/>
      <c r="AX360" s="10"/>
      <c r="AY360" s="10"/>
      <c r="AZ360" s="10"/>
      <c r="BA360" s="10"/>
      <c r="BB360" s="10"/>
      <c r="BC360" s="10"/>
      <c r="BD360" s="10"/>
    </row>
    <row r="361" spans="1:56" ht="15" customHeight="1" x14ac:dyDescent="0.25">
      <c r="A361" s="1"/>
      <c r="B361" s="221"/>
      <c r="C361" s="221"/>
      <c r="D361" s="221"/>
      <c r="E361" s="221"/>
      <c r="F361" s="221"/>
      <c r="G361" s="221"/>
      <c r="H361" s="221"/>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c r="AG361" s="221"/>
      <c r="AH361" s="221"/>
      <c r="AI361" s="221"/>
      <c r="AJ361" s="221"/>
      <c r="AK361" s="221"/>
      <c r="AL361" s="221"/>
      <c r="AM361" s="221"/>
      <c r="AN361" s="221"/>
      <c r="AO361" s="221"/>
      <c r="AP361" s="221"/>
      <c r="AQ361" s="10"/>
      <c r="AR361" s="10"/>
      <c r="AS361" s="10"/>
      <c r="AT361" s="10"/>
      <c r="AU361" s="10"/>
      <c r="AV361" s="10"/>
      <c r="AW361" s="10"/>
      <c r="AX361" s="10"/>
      <c r="AY361" s="10"/>
      <c r="AZ361" s="10"/>
      <c r="BA361" s="10"/>
      <c r="BB361" s="10"/>
      <c r="BC361" s="10"/>
      <c r="BD361" s="10"/>
    </row>
    <row r="362" spans="1:56" ht="15" customHeight="1" x14ac:dyDescent="0.25">
      <c r="A362" s="1"/>
      <c r="B362" s="221"/>
      <c r="C362" s="221"/>
      <c r="D362" s="221"/>
      <c r="E362" s="221"/>
      <c r="F362" s="221"/>
      <c r="G362" s="221"/>
      <c r="H362" s="221"/>
      <c r="I362" s="221"/>
      <c r="J362" s="221"/>
      <c r="K362" s="221"/>
      <c r="L362" s="221"/>
      <c r="M362" s="221"/>
      <c r="N362" s="221"/>
      <c r="O362" s="221"/>
      <c r="P362" s="221"/>
      <c r="Q362" s="221"/>
      <c r="R362" s="221"/>
      <c r="S362" s="221"/>
      <c r="T362" s="221"/>
      <c r="U362" s="221"/>
      <c r="V362" s="221"/>
      <c r="W362" s="221"/>
      <c r="X362" s="221"/>
      <c r="Y362" s="221"/>
      <c r="Z362" s="221"/>
      <c r="AA362" s="221"/>
      <c r="AB362" s="221"/>
      <c r="AC362" s="221"/>
      <c r="AD362" s="221"/>
      <c r="AE362" s="221"/>
      <c r="AF362" s="221"/>
      <c r="AG362" s="221"/>
      <c r="AH362" s="221"/>
      <c r="AI362" s="221"/>
      <c r="AJ362" s="221"/>
      <c r="AK362" s="221"/>
      <c r="AL362" s="221"/>
      <c r="AM362" s="221"/>
      <c r="AN362" s="221"/>
      <c r="AO362" s="221"/>
      <c r="AP362" s="221"/>
      <c r="AQ362" s="10"/>
      <c r="AR362" s="10"/>
      <c r="AS362" s="10"/>
      <c r="AT362" s="10"/>
      <c r="AU362" s="10"/>
      <c r="AV362" s="10"/>
      <c r="AW362" s="10"/>
      <c r="AX362" s="10"/>
      <c r="AY362" s="10"/>
      <c r="AZ362" s="10"/>
      <c r="BA362" s="10"/>
      <c r="BB362" s="10"/>
      <c r="BC362" s="10"/>
      <c r="BD362" s="10"/>
    </row>
    <row r="363" spans="1:56" ht="15" customHeight="1" x14ac:dyDescent="0.25">
      <c r="A363" s="1"/>
      <c r="B363" s="221"/>
      <c r="C363" s="221"/>
      <c r="D363" s="221"/>
      <c r="E363" s="221"/>
      <c r="F363" s="221"/>
      <c r="G363" s="221"/>
      <c r="H363" s="221"/>
      <c r="I363" s="221"/>
      <c r="J363" s="221"/>
      <c r="K363" s="221"/>
      <c r="L363" s="221"/>
      <c r="M363" s="221"/>
      <c r="N363" s="221"/>
      <c r="O363" s="221"/>
      <c r="P363" s="221"/>
      <c r="Q363" s="221"/>
      <c r="R363" s="221"/>
      <c r="S363" s="221"/>
      <c r="T363" s="221"/>
      <c r="U363" s="221"/>
      <c r="V363" s="221"/>
      <c r="W363" s="221"/>
      <c r="X363" s="221"/>
      <c r="Y363" s="221"/>
      <c r="Z363" s="221"/>
      <c r="AA363" s="221"/>
      <c r="AB363" s="221"/>
      <c r="AC363" s="221"/>
      <c r="AD363" s="221"/>
      <c r="AE363" s="221"/>
      <c r="AF363" s="221"/>
      <c r="AG363" s="221"/>
      <c r="AH363" s="221"/>
      <c r="AI363" s="221"/>
      <c r="AJ363" s="221"/>
      <c r="AK363" s="221"/>
      <c r="AL363" s="221"/>
      <c r="AM363" s="221"/>
      <c r="AN363" s="221"/>
      <c r="AO363" s="221"/>
      <c r="AP363" s="221"/>
      <c r="AQ363" s="10"/>
      <c r="AR363" s="10"/>
      <c r="AS363" s="10"/>
      <c r="AT363" s="10"/>
      <c r="AU363" s="10"/>
      <c r="AV363" s="10"/>
      <c r="AW363" s="10"/>
      <c r="AX363" s="10"/>
      <c r="AY363" s="10"/>
      <c r="AZ363" s="10"/>
      <c r="BA363" s="10"/>
      <c r="BB363" s="10"/>
      <c r="BC363" s="10"/>
      <c r="BD363" s="10"/>
    </row>
    <row r="364" spans="1:56" ht="15" customHeight="1" x14ac:dyDescent="0.25">
      <c r="A364" s="1"/>
      <c r="B364" s="221"/>
      <c r="C364" s="221"/>
      <c r="D364" s="221"/>
      <c r="E364" s="221"/>
      <c r="F364" s="221"/>
      <c r="G364" s="221"/>
      <c r="H364" s="221"/>
      <c r="I364" s="221"/>
      <c r="J364" s="221"/>
      <c r="K364" s="221"/>
      <c r="L364" s="221"/>
      <c r="M364" s="221"/>
      <c r="N364" s="221"/>
      <c r="O364" s="221"/>
      <c r="P364" s="221"/>
      <c r="Q364" s="221"/>
      <c r="R364" s="221"/>
      <c r="S364" s="221"/>
      <c r="T364" s="221"/>
      <c r="U364" s="221"/>
      <c r="V364" s="221"/>
      <c r="W364" s="221"/>
      <c r="X364" s="221"/>
      <c r="Y364" s="221"/>
      <c r="Z364" s="221"/>
      <c r="AA364" s="221"/>
      <c r="AB364" s="221"/>
      <c r="AC364" s="221"/>
      <c r="AD364" s="221"/>
      <c r="AE364" s="221"/>
      <c r="AF364" s="221"/>
      <c r="AG364" s="221"/>
      <c r="AH364" s="221"/>
      <c r="AI364" s="221"/>
      <c r="AJ364" s="221"/>
      <c r="AK364" s="221"/>
      <c r="AL364" s="221"/>
      <c r="AM364" s="221"/>
      <c r="AN364" s="221"/>
      <c r="AO364" s="221"/>
      <c r="AP364" s="221"/>
      <c r="AQ364" s="10"/>
      <c r="AR364" s="10"/>
      <c r="AS364" s="10"/>
      <c r="AT364" s="10"/>
      <c r="AU364" s="10"/>
      <c r="AV364" s="10"/>
      <c r="AW364" s="10"/>
      <c r="AX364" s="10"/>
      <c r="AY364" s="10"/>
      <c r="AZ364" s="10"/>
      <c r="BA364" s="10"/>
      <c r="BB364" s="10"/>
      <c r="BC364" s="10"/>
      <c r="BD364" s="10"/>
    </row>
    <row r="365" spans="1:56" ht="15" customHeight="1" x14ac:dyDescent="0.25">
      <c r="A365" s="1"/>
      <c r="B365" s="22"/>
      <c r="C365" s="22"/>
      <c r="D365" s="22"/>
      <c r="E365" s="22"/>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row>
    <row r="366" spans="1:56" ht="15" customHeight="1" x14ac:dyDescent="0.25">
      <c r="A366" s="1"/>
      <c r="B366" s="91" t="s">
        <v>149</v>
      </c>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10"/>
      <c r="AR366" s="10"/>
      <c r="AS366" s="10"/>
      <c r="AT366" s="10"/>
      <c r="AU366" s="10"/>
      <c r="AV366" s="10"/>
      <c r="AW366" s="10"/>
      <c r="AX366" s="10"/>
      <c r="AY366" s="10"/>
      <c r="AZ366" s="10"/>
      <c r="BA366" s="10"/>
      <c r="BB366" s="10"/>
      <c r="BC366" s="10"/>
      <c r="BD366" s="10"/>
    </row>
    <row r="367" spans="1:56" ht="2.25" customHeight="1" x14ac:dyDescent="0.25">
      <c r="A367" s="1"/>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row>
    <row r="368" spans="1:56" ht="27" customHeight="1" x14ac:dyDescent="0.25">
      <c r="A368" s="1">
        <v>37</v>
      </c>
      <c r="B368" s="139" t="s">
        <v>150</v>
      </c>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0"/>
      <c r="AR368" s="10"/>
      <c r="AS368" s="10"/>
      <c r="AT368" s="10"/>
      <c r="AU368" s="10"/>
      <c r="AV368" s="10"/>
      <c r="AW368" s="10"/>
      <c r="AX368" s="10"/>
      <c r="AY368" s="10"/>
      <c r="AZ368" s="10"/>
      <c r="BA368" s="10"/>
      <c r="BB368" s="10"/>
      <c r="BC368" s="10"/>
      <c r="BD368" s="10"/>
    </row>
    <row r="369" spans="1:56" ht="15" customHeight="1" x14ac:dyDescent="0.25">
      <c r="A369" s="1"/>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row>
    <row r="370" spans="1:56" ht="15" customHeight="1" x14ac:dyDescent="0.25">
      <c r="A370" s="15">
        <v>38</v>
      </c>
      <c r="B370" s="89" t="s">
        <v>151</v>
      </c>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10"/>
      <c r="AR370" s="10"/>
      <c r="AS370" s="10"/>
      <c r="AT370" s="10"/>
      <c r="AU370" s="10"/>
      <c r="AV370" s="10"/>
      <c r="AW370" s="10"/>
      <c r="AX370" s="10"/>
      <c r="AY370" s="10"/>
      <c r="AZ370" s="10"/>
      <c r="BA370" s="10"/>
      <c r="BB370" s="10"/>
      <c r="BC370" s="10"/>
      <c r="BD370" s="10"/>
    </row>
    <row r="371" spans="1:56" ht="2.25" customHeight="1" x14ac:dyDescent="0.25">
      <c r="A371" s="1"/>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row>
    <row r="372" spans="1:56" ht="15" customHeight="1" x14ac:dyDescent="0.25">
      <c r="A372" s="1"/>
      <c r="B372" s="90" t="s">
        <v>152</v>
      </c>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10"/>
      <c r="AR372" s="10"/>
      <c r="AS372" s="10"/>
      <c r="AT372" s="10"/>
      <c r="AU372" s="10"/>
      <c r="AV372" s="10"/>
      <c r="AW372" s="10"/>
      <c r="AX372" s="10"/>
      <c r="AY372" s="10"/>
      <c r="AZ372" s="10"/>
      <c r="BA372" s="10"/>
      <c r="BB372" s="10"/>
      <c r="BC372" s="10"/>
      <c r="BD372" s="10"/>
    </row>
    <row r="373" spans="1:56" ht="2.25" customHeight="1" x14ac:dyDescent="0.25">
      <c r="A373" s="1"/>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row>
    <row r="374" spans="1:56" ht="15" customHeight="1" x14ac:dyDescent="0.25">
      <c r="A374" s="1"/>
      <c r="B374" s="99" t="s">
        <v>153</v>
      </c>
      <c r="C374" s="99"/>
      <c r="D374" s="99"/>
      <c r="E374" s="99"/>
      <c r="F374" s="99"/>
      <c r="G374" s="99"/>
      <c r="H374" s="99"/>
      <c r="I374" s="99"/>
      <c r="J374" s="99"/>
      <c r="K374" s="99"/>
      <c r="L374" s="99"/>
      <c r="M374" s="99"/>
      <c r="N374" s="99"/>
      <c r="O374" s="99"/>
      <c r="P374" s="10"/>
      <c r="Q374" s="149"/>
      <c r="R374" s="164"/>
      <c r="S374" s="164"/>
      <c r="T374" s="165"/>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f>Q374*0.8*2</f>
        <v>0</v>
      </c>
      <c r="AR374" s="10"/>
      <c r="AS374" s="10"/>
      <c r="AT374" s="10"/>
      <c r="AU374" s="10"/>
      <c r="AV374" s="10"/>
      <c r="AW374" s="10"/>
      <c r="AX374" s="10"/>
      <c r="AY374" s="10"/>
      <c r="AZ374" s="10"/>
      <c r="BA374" s="10"/>
      <c r="BB374" s="10"/>
      <c r="BC374" s="10"/>
      <c r="BD374" s="10"/>
    </row>
    <row r="375" spans="1:56" ht="2.25" customHeight="1" x14ac:dyDescent="0.25">
      <c r="A375" s="1"/>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row>
    <row r="376" spans="1:56" ht="15" customHeight="1" x14ac:dyDescent="0.25">
      <c r="A376" s="1"/>
      <c r="B376" s="145" t="s">
        <v>154</v>
      </c>
      <c r="C376" s="99"/>
      <c r="D376" s="99"/>
      <c r="E376" s="99"/>
      <c r="F376" s="99"/>
      <c r="G376" s="99"/>
      <c r="H376" s="99"/>
      <c r="I376" s="99"/>
      <c r="J376" s="99"/>
      <c r="K376" s="99"/>
      <c r="L376" s="99"/>
      <c r="M376" s="99"/>
      <c r="N376" s="99"/>
      <c r="O376" s="99"/>
      <c r="P376" s="10"/>
      <c r="Q376" s="149"/>
      <c r="R376" s="150"/>
      <c r="S376" s="150"/>
      <c r="T376" s="151"/>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f>Q376*2</f>
        <v>0</v>
      </c>
      <c r="AR376" s="10"/>
      <c r="AS376" s="10"/>
      <c r="AT376" s="10"/>
      <c r="AU376" s="10"/>
      <c r="AV376" s="10"/>
      <c r="AW376" s="10"/>
      <c r="AX376" s="10"/>
      <c r="AY376" s="10"/>
      <c r="AZ376" s="10"/>
      <c r="BA376" s="10"/>
      <c r="BB376" s="10"/>
      <c r="BC376" s="10"/>
      <c r="BD376" s="10"/>
    </row>
    <row r="377" spans="1:56" ht="2.25" customHeight="1" x14ac:dyDescent="0.25">
      <c r="A377" s="1"/>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row>
    <row r="378" spans="1:56" ht="15" customHeight="1" x14ac:dyDescent="0.25">
      <c r="A378" s="1"/>
      <c r="B378" s="99" t="s">
        <v>155</v>
      </c>
      <c r="C378" s="88"/>
      <c r="D378" s="88"/>
      <c r="E378" s="88"/>
      <c r="F378" s="88"/>
      <c r="G378" s="88"/>
      <c r="H378" s="88"/>
      <c r="I378" s="88"/>
      <c r="J378" s="88"/>
      <c r="K378" s="88"/>
      <c r="L378" s="88"/>
      <c r="M378" s="88"/>
      <c r="N378" s="88"/>
      <c r="O378" s="88"/>
      <c r="P378" s="10"/>
      <c r="Q378" s="160">
        <f>SUM(Q374,Q376)</f>
        <v>0</v>
      </c>
      <c r="R378" s="161"/>
      <c r="S378" s="161"/>
      <c r="T378" s="162"/>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f>SUM(AQ374,AQ376)</f>
        <v>0</v>
      </c>
      <c r="AR378" s="10"/>
      <c r="AS378" s="10"/>
      <c r="AT378" s="10"/>
      <c r="AU378" s="10"/>
      <c r="AV378" s="10"/>
      <c r="AW378" s="10"/>
      <c r="AX378" s="10"/>
      <c r="AY378" s="10"/>
      <c r="AZ378" s="10"/>
      <c r="BA378" s="10"/>
      <c r="BB378" s="10"/>
      <c r="BC378" s="10"/>
      <c r="BD378" s="10"/>
    </row>
    <row r="379" spans="1:56" ht="2.25" customHeight="1" x14ac:dyDescent="0.25">
      <c r="A379" s="1"/>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row>
    <row r="380" spans="1:56" ht="15" customHeight="1" x14ac:dyDescent="0.25">
      <c r="A380" s="1"/>
      <c r="B380" s="145" t="s">
        <v>156</v>
      </c>
      <c r="C380" s="87"/>
      <c r="D380" s="87"/>
      <c r="E380" s="87"/>
      <c r="F380" s="87"/>
      <c r="G380" s="87"/>
      <c r="H380" s="87"/>
      <c r="I380" s="87"/>
      <c r="J380" s="87"/>
      <c r="K380" s="87"/>
      <c r="L380" s="87"/>
      <c r="M380" s="87"/>
      <c r="N380" s="87"/>
      <c r="O380" s="87"/>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row>
    <row r="381" spans="1:56" ht="15" customHeight="1" x14ac:dyDescent="0.25">
      <c r="A381" s="1"/>
      <c r="B381" s="87"/>
      <c r="C381" s="87"/>
      <c r="D381" s="87"/>
      <c r="E381" s="87"/>
      <c r="F381" s="87"/>
      <c r="G381" s="87"/>
      <c r="H381" s="87"/>
      <c r="I381" s="87"/>
      <c r="J381" s="87"/>
      <c r="K381" s="87"/>
      <c r="L381" s="87"/>
      <c r="M381" s="87"/>
      <c r="N381" s="87"/>
      <c r="O381" s="87"/>
      <c r="P381" s="10"/>
      <c r="Q381" s="149"/>
      <c r="R381" s="150"/>
      <c r="S381" s="150"/>
      <c r="T381" s="151"/>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row>
    <row r="382" spans="1:56" ht="2.25" customHeight="1" x14ac:dyDescent="0.25">
      <c r="A382" s="1"/>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row>
    <row r="383" spans="1:56" ht="15" customHeight="1" x14ac:dyDescent="0.25">
      <c r="A383" s="1"/>
      <c r="B383" s="145" t="s">
        <v>157</v>
      </c>
      <c r="C383" s="88"/>
      <c r="D383" s="88"/>
      <c r="E383" s="88"/>
      <c r="F383" s="88"/>
      <c r="G383" s="88"/>
      <c r="H383" s="88"/>
      <c r="I383" s="88"/>
      <c r="J383" s="88"/>
      <c r="K383" s="88"/>
      <c r="L383" s="88"/>
      <c r="M383" s="88"/>
      <c r="N383" s="88"/>
      <c r="O383" s="88"/>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row>
    <row r="384" spans="1:56" ht="15" customHeight="1" x14ac:dyDescent="0.25">
      <c r="A384" s="1"/>
      <c r="B384" s="88"/>
      <c r="C384" s="88"/>
      <c r="D384" s="88"/>
      <c r="E384" s="88"/>
      <c r="F384" s="88"/>
      <c r="G384" s="88"/>
      <c r="H384" s="88"/>
      <c r="I384" s="88"/>
      <c r="J384" s="88"/>
      <c r="K384" s="88"/>
      <c r="L384" s="88"/>
      <c r="M384" s="88"/>
      <c r="N384" s="88"/>
      <c r="O384" s="88"/>
      <c r="P384" s="10"/>
      <c r="Q384" s="160">
        <f>Q378-Q381</f>
        <v>0</v>
      </c>
      <c r="R384" s="161"/>
      <c r="S384" s="161"/>
      <c r="T384" s="162"/>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row>
    <row r="385" spans="1:56" ht="15" customHeight="1" x14ac:dyDescent="0.25">
      <c r="A385" s="1"/>
      <c r="B385" s="10"/>
      <c r="C385" s="10"/>
      <c r="D385" s="10"/>
      <c r="E385" s="10"/>
      <c r="F385" s="10"/>
      <c r="G385" s="10"/>
      <c r="H385" s="10"/>
      <c r="I385" s="10"/>
      <c r="J385" s="10"/>
      <c r="K385" s="10"/>
      <c r="L385" s="10"/>
      <c r="M385" s="10"/>
      <c r="N385" s="10"/>
      <c r="O385" s="10"/>
      <c r="P385" s="10"/>
      <c r="Q385" s="3"/>
      <c r="R385" s="3"/>
      <c r="S385" s="3"/>
      <c r="T385" s="3"/>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row>
    <row r="386" spans="1:56" ht="15" customHeight="1" x14ac:dyDescent="0.25">
      <c r="A386" s="145"/>
      <c r="B386" s="145"/>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c r="AH386" s="145"/>
      <c r="AI386" s="145"/>
      <c r="AJ386" s="145"/>
      <c r="AK386" s="145"/>
      <c r="AL386" s="145"/>
      <c r="AM386" s="145"/>
      <c r="AN386" s="145"/>
      <c r="AO386" s="145"/>
      <c r="AP386" s="145"/>
      <c r="AQ386" s="10"/>
      <c r="AR386" s="10"/>
      <c r="AS386" s="10"/>
      <c r="AT386" s="10"/>
      <c r="AU386" s="10"/>
      <c r="AV386" s="10"/>
      <c r="AW386" s="10"/>
      <c r="AX386" s="10"/>
      <c r="AY386" s="10"/>
      <c r="AZ386" s="10"/>
      <c r="BA386" s="10"/>
      <c r="BB386" s="10"/>
      <c r="BC386" s="10"/>
      <c r="BD386" s="10"/>
    </row>
    <row r="387" spans="1:56" ht="15" customHeight="1" x14ac:dyDescent="0.25">
      <c r="A387" s="1">
        <v>39</v>
      </c>
      <c r="B387" s="89" t="s">
        <v>158</v>
      </c>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88"/>
      <c r="AN387" s="88"/>
      <c r="AO387" s="88"/>
      <c r="AP387" s="88"/>
      <c r="AQ387" s="10"/>
      <c r="AR387" s="10"/>
      <c r="AS387" s="10"/>
      <c r="AT387" s="10"/>
      <c r="AU387" s="10"/>
      <c r="AV387" s="10"/>
      <c r="AW387" s="10"/>
      <c r="AX387" s="10"/>
      <c r="AY387" s="10"/>
      <c r="AZ387" s="10"/>
      <c r="BA387" s="10"/>
      <c r="BB387" s="10"/>
      <c r="BC387" s="10"/>
      <c r="BD387" s="10"/>
    </row>
    <row r="388" spans="1:56" ht="2.25" customHeight="1" x14ac:dyDescent="0.25">
      <c r="A388" s="1"/>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row>
    <row r="389" spans="1:56" ht="15" customHeight="1" x14ac:dyDescent="0.25">
      <c r="A389" s="1"/>
      <c r="B389" s="157"/>
      <c r="C389" s="158"/>
      <c r="D389" s="158"/>
      <c r="E389" s="159"/>
      <c r="F389" s="10"/>
      <c r="G389" s="10" t="s">
        <v>144</v>
      </c>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row>
    <row r="390" spans="1:56" ht="15" customHeight="1" x14ac:dyDescent="0.25">
      <c r="A390" s="1"/>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row>
    <row r="391" spans="1:56" ht="15" customHeight="1" x14ac:dyDescent="0.25">
      <c r="A391" s="1">
        <v>40</v>
      </c>
      <c r="B391" s="89" t="s">
        <v>159</v>
      </c>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10"/>
      <c r="AR391" s="10"/>
      <c r="AS391" s="10"/>
      <c r="AT391" s="10"/>
      <c r="AU391" s="10"/>
      <c r="AV391" s="10"/>
      <c r="AW391" s="10"/>
      <c r="AX391" s="10"/>
      <c r="AY391" s="10"/>
      <c r="AZ391" s="10"/>
      <c r="BA391" s="10"/>
      <c r="BB391" s="10"/>
      <c r="BC391" s="10"/>
      <c r="BD391" s="10"/>
    </row>
    <row r="392" spans="1:56" ht="2.25" customHeight="1" x14ac:dyDescent="0.25">
      <c r="A392" s="1"/>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row>
    <row r="393" spans="1:56" ht="15" customHeight="1" x14ac:dyDescent="0.25">
      <c r="A393" s="1"/>
      <c r="B393" s="157"/>
      <c r="C393" s="158"/>
      <c r="D393" s="158"/>
      <c r="E393" s="159"/>
      <c r="F393" s="10"/>
      <c r="G393" s="10" t="s">
        <v>160</v>
      </c>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row>
    <row r="394" spans="1:56" ht="2.25" customHeight="1" x14ac:dyDescent="0.25">
      <c r="A394" s="1"/>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row>
    <row r="395" spans="1:56" ht="15" customHeight="1" x14ac:dyDescent="0.25">
      <c r="A395" s="1"/>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row>
    <row r="396" spans="1:56" ht="2.25" customHeight="1" x14ac:dyDescent="0.25">
      <c r="A396" s="1"/>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row>
    <row r="397" spans="1:56" ht="15" customHeight="1" x14ac:dyDescent="0.25">
      <c r="A397" s="1">
        <v>41</v>
      </c>
      <c r="B397" s="86" t="s">
        <v>161</v>
      </c>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87"/>
      <c r="AN397" s="87"/>
      <c r="AO397" s="87"/>
      <c r="AP397" s="87"/>
      <c r="AQ397" s="10"/>
      <c r="AR397" s="10"/>
      <c r="AS397" s="10"/>
      <c r="AT397" s="10"/>
      <c r="AU397" s="10"/>
      <c r="AV397" s="10"/>
      <c r="AW397" s="10"/>
      <c r="AX397" s="10"/>
      <c r="AY397" s="10"/>
      <c r="AZ397" s="10"/>
      <c r="BA397" s="10"/>
      <c r="BB397" s="10"/>
      <c r="BC397" s="10"/>
      <c r="BD397" s="10"/>
    </row>
    <row r="398" spans="1:56" ht="2.25" customHeight="1" x14ac:dyDescent="0.25">
      <c r="A398" s="1"/>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row>
    <row r="399" spans="1:56" ht="15" customHeight="1" x14ac:dyDescent="0.25">
      <c r="A399" s="1"/>
      <c r="B399" s="145" t="s">
        <v>162</v>
      </c>
      <c r="C399" s="88"/>
      <c r="D399" s="88"/>
      <c r="E399" s="88"/>
      <c r="F399" s="88"/>
      <c r="G399" s="88"/>
      <c r="H399" s="88"/>
      <c r="I399" s="88"/>
      <c r="J399" s="88"/>
      <c r="K399" s="88"/>
      <c r="L399" s="88"/>
      <c r="M399" s="88"/>
      <c r="N399" s="88"/>
      <c r="O399" s="88"/>
      <c r="P399" s="10"/>
      <c r="Q399" s="149"/>
      <c r="R399" s="150"/>
      <c r="S399" s="150"/>
      <c r="T399" s="151"/>
      <c r="U399" s="167" t="s">
        <v>163</v>
      </c>
      <c r="V399" s="87"/>
      <c r="W399" s="10"/>
      <c r="X399" s="10"/>
      <c r="Y399" s="10"/>
      <c r="Z399" s="10"/>
      <c r="AA399" s="10"/>
      <c r="AB399" s="10"/>
      <c r="AC399" s="10"/>
      <c r="AD399" s="10"/>
      <c r="AE399" s="10"/>
      <c r="AF399" s="10"/>
      <c r="AG399" s="10"/>
      <c r="AH399" s="10"/>
      <c r="AI399" s="10"/>
      <c r="AJ399" s="10"/>
      <c r="AK399" s="10"/>
      <c r="AL399" s="10"/>
      <c r="AM399" s="10"/>
      <c r="AN399" s="10"/>
      <c r="AO399" s="10"/>
      <c r="AP399" s="10"/>
      <c r="AQ399" s="19">
        <f>IF(Q399=0,0,IF(Q399&lt;25,42,IF(Q399&lt;49,84,IF(Q399&lt;73,126,IF(Q399&lt;96,168,210)))))</f>
        <v>0</v>
      </c>
      <c r="AR399" s="19"/>
      <c r="AS399" s="19"/>
      <c r="AT399" s="19"/>
      <c r="AU399" s="10"/>
      <c r="AV399" s="10"/>
      <c r="AW399" s="10"/>
      <c r="AX399" s="10"/>
      <c r="AY399" s="10"/>
      <c r="AZ399" s="10"/>
      <c r="BA399" s="10"/>
      <c r="BB399" s="10"/>
      <c r="BC399" s="10"/>
      <c r="BD399" s="10"/>
    </row>
    <row r="400" spans="1:56" ht="2.25" customHeight="1" x14ac:dyDescent="0.25">
      <c r="A400" s="1"/>
      <c r="B400" s="10"/>
      <c r="C400" s="10"/>
      <c r="D400" s="10"/>
      <c r="E400" s="10"/>
      <c r="F400" s="10"/>
      <c r="G400" s="10"/>
      <c r="H400" s="10"/>
      <c r="I400" s="10"/>
      <c r="J400" s="10"/>
      <c r="K400" s="10"/>
      <c r="L400" s="10"/>
      <c r="M400" s="10"/>
      <c r="N400" s="9"/>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9"/>
      <c r="AR400" s="19"/>
      <c r="AS400" s="19"/>
      <c r="AT400" s="19"/>
      <c r="AU400" s="10"/>
      <c r="AV400" s="10"/>
      <c r="AW400" s="10"/>
      <c r="AX400" s="10"/>
      <c r="AY400" s="10"/>
      <c r="AZ400" s="10"/>
      <c r="BA400" s="10"/>
      <c r="BB400" s="10"/>
      <c r="BC400" s="10"/>
      <c r="BD400" s="10"/>
    </row>
    <row r="401" spans="1:56" ht="15" customHeight="1" x14ac:dyDescent="0.25">
      <c r="A401" s="1"/>
      <c r="B401" s="145" t="s">
        <v>164</v>
      </c>
      <c r="C401" s="88"/>
      <c r="D401" s="88"/>
      <c r="E401" s="88"/>
      <c r="F401" s="88"/>
      <c r="G401" s="88"/>
      <c r="H401" s="88"/>
      <c r="I401" s="88"/>
      <c r="J401" s="88"/>
      <c r="K401" s="88"/>
      <c r="L401" s="88"/>
      <c r="M401" s="88"/>
      <c r="N401" s="88"/>
      <c r="O401" s="88"/>
      <c r="P401" s="10"/>
      <c r="Q401" s="149"/>
      <c r="R401" s="150"/>
      <c r="S401" s="150"/>
      <c r="T401" s="151"/>
      <c r="U401" s="167" t="s">
        <v>163</v>
      </c>
      <c r="V401" s="87"/>
      <c r="W401" s="10"/>
      <c r="X401" s="10"/>
      <c r="Y401" s="10"/>
      <c r="Z401" s="10"/>
      <c r="AA401" s="10"/>
      <c r="AB401" s="10"/>
      <c r="AC401" s="10"/>
      <c r="AD401" s="10"/>
      <c r="AE401" s="10"/>
      <c r="AF401" s="10"/>
      <c r="AG401" s="10"/>
      <c r="AH401" s="10"/>
      <c r="AI401" s="10"/>
      <c r="AJ401" s="10"/>
      <c r="AK401" s="10"/>
      <c r="AL401" s="10"/>
      <c r="AM401" s="10"/>
      <c r="AN401" s="10"/>
      <c r="AO401" s="10"/>
      <c r="AP401" s="10"/>
      <c r="AQ401" s="19">
        <f>IF(Q401=0,0,IF(Q401&lt;25,42,IF(Q401&lt;49,84,IF(Q401&lt;73,126,IF(Q401&lt;96,168,210)))))</f>
        <v>0</v>
      </c>
      <c r="AR401" s="19"/>
      <c r="AS401" s="19"/>
      <c r="AT401" s="19"/>
      <c r="AU401" s="10"/>
      <c r="AV401" s="10"/>
      <c r="AW401" s="10"/>
      <c r="AX401" s="10"/>
      <c r="AY401" s="10"/>
      <c r="AZ401" s="10"/>
      <c r="BA401" s="10"/>
      <c r="BB401" s="10"/>
      <c r="BC401" s="10"/>
      <c r="BD401" s="10"/>
    </row>
    <row r="402" spans="1:56" ht="2.25" customHeight="1" x14ac:dyDescent="0.25">
      <c r="A402" s="1"/>
      <c r="B402" s="10"/>
      <c r="C402" s="10"/>
      <c r="D402" s="10"/>
      <c r="E402" s="10"/>
      <c r="F402" s="10"/>
      <c r="G402" s="10"/>
      <c r="H402" s="10"/>
      <c r="I402" s="10"/>
      <c r="J402" s="10"/>
      <c r="K402" s="10"/>
      <c r="L402" s="10"/>
      <c r="M402" s="10"/>
      <c r="N402" s="9"/>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9"/>
      <c r="AR402" s="19"/>
      <c r="AS402" s="19"/>
      <c r="AT402" s="19"/>
      <c r="AU402" s="10"/>
      <c r="AV402" s="10"/>
      <c r="AW402" s="10"/>
      <c r="AX402" s="10"/>
      <c r="AY402" s="10"/>
      <c r="AZ402" s="10"/>
      <c r="BA402" s="10"/>
      <c r="BB402" s="10"/>
      <c r="BC402" s="10"/>
      <c r="BD402" s="10"/>
    </row>
    <row r="403" spans="1:56" ht="15" customHeight="1" x14ac:dyDescent="0.25">
      <c r="A403" s="1"/>
      <c r="B403" s="145" t="s">
        <v>165</v>
      </c>
      <c r="C403" s="88"/>
      <c r="D403" s="88"/>
      <c r="E403" s="88"/>
      <c r="F403" s="88"/>
      <c r="G403" s="88"/>
      <c r="H403" s="88"/>
      <c r="I403" s="88"/>
      <c r="J403" s="88"/>
      <c r="K403" s="88"/>
      <c r="L403" s="88"/>
      <c r="M403" s="88"/>
      <c r="N403" s="88"/>
      <c r="O403" s="88"/>
      <c r="P403" s="10"/>
      <c r="Q403" s="149"/>
      <c r="R403" s="150"/>
      <c r="S403" s="150"/>
      <c r="T403" s="151"/>
      <c r="U403" s="167" t="s">
        <v>163</v>
      </c>
      <c r="V403" s="87"/>
      <c r="W403" s="10"/>
      <c r="X403" s="10"/>
      <c r="Y403" s="10"/>
      <c r="Z403" s="10"/>
      <c r="AA403" s="10"/>
      <c r="AB403" s="10"/>
      <c r="AC403" s="10"/>
      <c r="AD403" s="10"/>
      <c r="AE403" s="10"/>
      <c r="AF403" s="10"/>
      <c r="AG403" s="10"/>
      <c r="AH403" s="10"/>
      <c r="AI403" s="10"/>
      <c r="AJ403" s="10"/>
      <c r="AK403" s="10"/>
      <c r="AL403" s="10"/>
      <c r="AM403" s="10"/>
      <c r="AN403" s="10"/>
      <c r="AO403" s="10"/>
      <c r="AP403" s="10"/>
      <c r="AQ403" s="19">
        <f>IF(Q403=0,0,IF(Q403&lt;25,42,IF(Q403&lt;49,84,IF(Q403&lt;73,126,IF(Q403&lt;96,168,210)))))</f>
        <v>0</v>
      </c>
      <c r="AR403" s="19"/>
      <c r="AS403" s="19"/>
      <c r="AT403" s="19"/>
      <c r="AU403" s="10"/>
      <c r="AV403" s="10"/>
      <c r="AW403" s="10"/>
      <c r="AX403" s="10"/>
      <c r="AY403" s="10"/>
      <c r="AZ403" s="10"/>
      <c r="BA403" s="10"/>
      <c r="BB403" s="10"/>
      <c r="BC403" s="10"/>
      <c r="BD403" s="10"/>
    </row>
    <row r="404" spans="1:56" ht="2.25" customHeight="1" x14ac:dyDescent="0.25">
      <c r="A404" s="1"/>
      <c r="B404" s="10"/>
      <c r="C404" s="10"/>
      <c r="D404" s="10"/>
      <c r="E404" s="10"/>
      <c r="F404" s="10"/>
      <c r="G404" s="10"/>
      <c r="H404" s="10"/>
      <c r="I404" s="10"/>
      <c r="J404" s="10"/>
      <c r="K404" s="10"/>
      <c r="L404" s="10"/>
      <c r="M404" s="10"/>
      <c r="N404" s="9"/>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9"/>
      <c r="AR404" s="19"/>
      <c r="AS404" s="19"/>
      <c r="AT404" s="19"/>
      <c r="AU404" s="10"/>
      <c r="AV404" s="10"/>
      <c r="AW404" s="10"/>
      <c r="AX404" s="10"/>
      <c r="AY404" s="10"/>
      <c r="AZ404" s="10"/>
      <c r="BA404" s="10"/>
      <c r="BB404" s="10"/>
      <c r="BC404" s="10"/>
      <c r="BD404" s="10"/>
    </row>
    <row r="405" spans="1:56" ht="15" customHeight="1" x14ac:dyDescent="0.25">
      <c r="A405" s="1"/>
      <c r="B405" s="145" t="s">
        <v>166</v>
      </c>
      <c r="C405" s="88"/>
      <c r="D405" s="88"/>
      <c r="E405" s="88"/>
      <c r="F405" s="88"/>
      <c r="G405" s="88"/>
      <c r="H405" s="88"/>
      <c r="I405" s="88"/>
      <c r="J405" s="88"/>
      <c r="K405" s="88"/>
      <c r="L405" s="88"/>
      <c r="M405" s="88"/>
      <c r="N405" s="88"/>
      <c r="O405" s="88"/>
      <c r="P405" s="10"/>
      <c r="Q405" s="149"/>
      <c r="R405" s="150"/>
      <c r="S405" s="150"/>
      <c r="T405" s="151"/>
      <c r="U405" s="167" t="s">
        <v>163</v>
      </c>
      <c r="V405" s="87"/>
      <c r="W405" s="10"/>
      <c r="X405" s="10"/>
      <c r="Y405" s="10"/>
      <c r="Z405" s="10"/>
      <c r="AA405" s="10"/>
      <c r="AB405" s="10"/>
      <c r="AC405" s="10"/>
      <c r="AD405" s="10"/>
      <c r="AE405" s="10"/>
      <c r="AF405" s="10"/>
      <c r="AG405" s="10"/>
      <c r="AH405" s="10"/>
      <c r="AI405" s="10"/>
      <c r="AJ405" s="10"/>
      <c r="AK405" s="10"/>
      <c r="AL405" s="10"/>
      <c r="AM405" s="10"/>
      <c r="AN405" s="10"/>
      <c r="AO405" s="10"/>
      <c r="AP405" s="10"/>
      <c r="AQ405" s="19">
        <f>IF(Q405=0,0,IF(Q405&lt;25,42,IF(Q405&lt;49,84,IF(Q405&lt;73,126,IF(Q405&lt;96,168,210)))))</f>
        <v>0</v>
      </c>
      <c r="AR405" s="19"/>
      <c r="AS405" s="19"/>
      <c r="AT405" s="19"/>
      <c r="AU405" s="10"/>
      <c r="AV405" s="10"/>
      <c r="AW405" s="10"/>
      <c r="AX405" s="10"/>
      <c r="AY405" s="10"/>
      <c r="AZ405" s="10"/>
      <c r="BA405" s="10"/>
      <c r="BB405" s="10"/>
      <c r="BC405" s="10"/>
      <c r="BD405" s="10"/>
    </row>
    <row r="406" spans="1:56" ht="2.25" customHeight="1" x14ac:dyDescent="0.25">
      <c r="A406" s="21"/>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9"/>
      <c r="AR406" s="19"/>
      <c r="AS406" s="19"/>
      <c r="AT406" s="19"/>
      <c r="AU406" s="10"/>
      <c r="AV406" s="10"/>
      <c r="AW406" s="10"/>
      <c r="AX406" s="10"/>
      <c r="AY406" s="10"/>
      <c r="AZ406" s="10"/>
      <c r="BA406" s="10"/>
      <c r="BB406" s="10"/>
      <c r="BC406" s="10"/>
      <c r="BD406" s="10"/>
    </row>
    <row r="407" spans="1:56" ht="15" customHeight="1" x14ac:dyDescent="0.25">
      <c r="A407" s="1"/>
      <c r="B407" s="99" t="s">
        <v>167</v>
      </c>
      <c r="C407" s="88"/>
      <c r="D407" s="88"/>
      <c r="E407" s="88"/>
      <c r="F407" s="88"/>
      <c r="G407" s="88"/>
      <c r="H407" s="88"/>
      <c r="I407" s="88"/>
      <c r="J407" s="88"/>
      <c r="K407" s="88"/>
      <c r="L407" s="88"/>
      <c r="M407" s="88"/>
      <c r="N407" s="88"/>
      <c r="O407" s="88"/>
      <c r="P407" s="10"/>
      <c r="Q407" s="149"/>
      <c r="R407" s="150"/>
      <c r="S407" s="150"/>
      <c r="T407" s="151"/>
      <c r="U407" s="167" t="s">
        <v>163</v>
      </c>
      <c r="V407" s="87"/>
      <c r="W407" s="10"/>
      <c r="X407" s="10"/>
      <c r="Y407" s="10"/>
      <c r="Z407" s="10"/>
      <c r="AA407" s="10"/>
      <c r="AB407" s="10"/>
      <c r="AC407" s="10"/>
      <c r="AD407" s="10"/>
      <c r="AE407" s="10"/>
      <c r="AF407" s="10"/>
      <c r="AG407" s="10"/>
      <c r="AH407" s="10"/>
      <c r="AI407" s="10"/>
      <c r="AJ407" s="10"/>
      <c r="AK407" s="10"/>
      <c r="AL407" s="10"/>
      <c r="AM407" s="10"/>
      <c r="AN407" s="10"/>
      <c r="AO407" s="10"/>
      <c r="AP407" s="10"/>
      <c r="AQ407" s="19">
        <f>IF(Q407=0,0,IF(Q407&lt;25,42,IF(Q407&lt;49,84,IF(Q407&lt;73,126,IF(Q407&lt;96,168,210)))))</f>
        <v>0</v>
      </c>
      <c r="AR407" s="19"/>
      <c r="AS407" s="19"/>
      <c r="AT407" s="19"/>
      <c r="AU407" s="10"/>
      <c r="AV407" s="10"/>
      <c r="AW407" s="10"/>
      <c r="AX407" s="10"/>
      <c r="AY407" s="10"/>
      <c r="AZ407" s="10"/>
      <c r="BA407" s="10"/>
      <c r="BB407" s="10"/>
      <c r="BC407" s="10"/>
      <c r="BD407" s="10"/>
    </row>
    <row r="408" spans="1:56" ht="2.25" customHeight="1" x14ac:dyDescent="0.25">
      <c r="A408" s="1"/>
      <c r="B408" s="10"/>
      <c r="C408" s="10"/>
      <c r="D408" s="10"/>
      <c r="E408" s="10"/>
      <c r="F408" s="10"/>
      <c r="G408" s="10"/>
      <c r="H408" s="10"/>
      <c r="I408" s="10"/>
      <c r="J408" s="10"/>
      <c r="K408" s="10"/>
      <c r="L408" s="10"/>
      <c r="M408" s="10"/>
      <c r="N408" s="9"/>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9"/>
      <c r="AR408" s="19"/>
      <c r="AS408" s="19"/>
      <c r="AT408" s="19"/>
      <c r="AU408" s="10"/>
      <c r="AV408" s="10"/>
      <c r="AW408" s="10"/>
      <c r="AX408" s="10"/>
      <c r="AY408" s="10"/>
      <c r="AZ408" s="10"/>
      <c r="BA408" s="10"/>
      <c r="BB408" s="10"/>
      <c r="BC408" s="10"/>
      <c r="BD408" s="10"/>
    </row>
    <row r="409" spans="1:56" ht="15" customHeight="1" x14ac:dyDescent="0.25">
      <c r="A409" s="1"/>
      <c r="B409" s="145" t="s">
        <v>168</v>
      </c>
      <c r="C409" s="88"/>
      <c r="D409" s="88"/>
      <c r="E409" s="88"/>
      <c r="F409" s="88"/>
      <c r="G409" s="88"/>
      <c r="H409" s="88"/>
      <c r="I409" s="88"/>
      <c r="J409" s="88"/>
      <c r="K409" s="88"/>
      <c r="L409" s="88"/>
      <c r="M409" s="88"/>
      <c r="N409" s="88"/>
      <c r="O409" s="88"/>
      <c r="P409" s="10"/>
      <c r="Q409" s="149"/>
      <c r="R409" s="150"/>
      <c r="S409" s="150"/>
      <c r="T409" s="151"/>
      <c r="U409" s="167" t="s">
        <v>163</v>
      </c>
      <c r="V409" s="87"/>
      <c r="W409" s="10"/>
      <c r="X409" s="10"/>
      <c r="Y409" s="10"/>
      <c r="Z409" s="10"/>
      <c r="AA409" s="10"/>
      <c r="AB409" s="10"/>
      <c r="AC409" s="10"/>
      <c r="AD409" s="10"/>
      <c r="AE409" s="10"/>
      <c r="AF409" s="10"/>
      <c r="AG409" s="10"/>
      <c r="AH409" s="10"/>
      <c r="AI409" s="10"/>
      <c r="AJ409" s="10"/>
      <c r="AK409" s="10"/>
      <c r="AL409" s="10"/>
      <c r="AM409" s="10"/>
      <c r="AN409" s="10"/>
      <c r="AO409" s="10"/>
      <c r="AP409" s="10"/>
      <c r="AQ409" s="19">
        <f>IF(Q409=0,0,IF(Q409&lt;25,42,IF(Q409&lt;49,84,IF(Q409&lt;73,126,IF(Q409&lt;96,168,210)))))</f>
        <v>0</v>
      </c>
      <c r="AR409" s="19"/>
      <c r="AS409" s="19"/>
      <c r="AT409" s="19"/>
      <c r="AU409" s="10"/>
      <c r="AV409" s="10"/>
      <c r="AW409" s="10"/>
      <c r="AX409" s="10"/>
      <c r="AY409" s="10"/>
      <c r="AZ409" s="10"/>
      <c r="BA409" s="10"/>
      <c r="BB409" s="10"/>
      <c r="BC409" s="10"/>
      <c r="BD409" s="10"/>
    </row>
    <row r="410" spans="1:56" ht="2.25" customHeight="1" x14ac:dyDescent="0.25">
      <c r="A410" s="1"/>
      <c r="B410" s="10"/>
      <c r="C410" s="10"/>
      <c r="D410" s="10"/>
      <c r="E410" s="10"/>
      <c r="F410" s="10"/>
      <c r="G410" s="10"/>
      <c r="H410" s="10"/>
      <c r="I410" s="10"/>
      <c r="J410" s="10"/>
      <c r="K410" s="10"/>
      <c r="L410" s="10"/>
      <c r="M410" s="10"/>
      <c r="N410" s="9"/>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9"/>
      <c r="AR410" s="19"/>
      <c r="AS410" s="19"/>
      <c r="AT410" s="19"/>
      <c r="AU410" s="10"/>
      <c r="AV410" s="10"/>
      <c r="AW410" s="10"/>
      <c r="AX410" s="10"/>
      <c r="AY410" s="10"/>
      <c r="AZ410" s="10"/>
      <c r="BA410" s="10"/>
      <c r="BB410" s="10"/>
      <c r="BC410" s="10"/>
      <c r="BD410" s="10"/>
    </row>
    <row r="411" spans="1:56" ht="15" customHeight="1" x14ac:dyDescent="0.25">
      <c r="A411" s="1"/>
      <c r="B411" s="145" t="s">
        <v>169</v>
      </c>
      <c r="C411" s="88"/>
      <c r="D411" s="88"/>
      <c r="E411" s="88"/>
      <c r="F411" s="88"/>
      <c r="G411" s="88"/>
      <c r="H411" s="88"/>
      <c r="I411" s="88"/>
      <c r="J411" s="88"/>
      <c r="K411" s="88"/>
      <c r="L411" s="88"/>
      <c r="M411" s="88"/>
      <c r="N411" s="88"/>
      <c r="O411" s="88"/>
      <c r="P411" s="10"/>
      <c r="Q411" s="149"/>
      <c r="R411" s="150"/>
      <c r="S411" s="150"/>
      <c r="T411" s="151"/>
      <c r="U411" s="167" t="s">
        <v>163</v>
      </c>
      <c r="V411" s="87"/>
      <c r="W411" s="10"/>
      <c r="X411" s="10"/>
      <c r="Y411" s="10"/>
      <c r="Z411" s="10"/>
      <c r="AA411" s="10"/>
      <c r="AB411" s="10"/>
      <c r="AC411" s="10"/>
      <c r="AD411" s="10"/>
      <c r="AE411" s="10"/>
      <c r="AF411" s="10"/>
      <c r="AG411" s="10"/>
      <c r="AH411" s="10"/>
      <c r="AI411" s="10"/>
      <c r="AJ411" s="10"/>
      <c r="AK411" s="10"/>
      <c r="AL411" s="10"/>
      <c r="AM411" s="10"/>
      <c r="AN411" s="10"/>
      <c r="AO411" s="10"/>
      <c r="AP411" s="10"/>
      <c r="AQ411" s="19">
        <f>IF(Q411=0,0,IF(Q411&lt;25,42,IF(Q411&lt;49,84,IF(Q411&lt;73,126,IF(Q411&lt;96,168,210)))))</f>
        <v>0</v>
      </c>
      <c r="AR411" s="19"/>
      <c r="AS411" s="19"/>
      <c r="AT411" s="19"/>
      <c r="AU411" s="10"/>
      <c r="AV411" s="10"/>
      <c r="AW411" s="10"/>
      <c r="AX411" s="10"/>
      <c r="AY411" s="10"/>
      <c r="AZ411" s="10"/>
      <c r="BA411" s="10"/>
      <c r="BB411" s="10"/>
      <c r="BC411" s="10"/>
      <c r="BD411" s="10"/>
    </row>
    <row r="412" spans="1:56" ht="2.25" customHeight="1" x14ac:dyDescent="0.25">
      <c r="A412" s="1"/>
      <c r="B412" s="10"/>
      <c r="C412" s="10"/>
      <c r="D412" s="10"/>
      <c r="E412" s="10"/>
      <c r="F412" s="10"/>
      <c r="G412" s="10"/>
      <c r="H412" s="10"/>
      <c r="I412" s="10"/>
      <c r="J412" s="10"/>
      <c r="K412" s="10"/>
      <c r="L412" s="10"/>
      <c r="M412" s="10"/>
      <c r="N412" s="9"/>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9"/>
      <c r="AR412" s="19"/>
      <c r="AS412" s="19"/>
      <c r="AT412" s="19"/>
      <c r="AU412" s="10"/>
      <c r="AV412" s="10"/>
      <c r="AW412" s="10"/>
      <c r="AX412" s="10"/>
      <c r="AY412" s="10"/>
      <c r="AZ412" s="10"/>
      <c r="BA412" s="10"/>
      <c r="BB412" s="10"/>
      <c r="BC412" s="10"/>
      <c r="BD412" s="10"/>
    </row>
    <row r="413" spans="1:56" ht="15" customHeight="1" x14ac:dyDescent="0.25">
      <c r="A413" s="1"/>
      <c r="B413" s="145" t="s">
        <v>170</v>
      </c>
      <c r="C413" s="88"/>
      <c r="D413" s="88"/>
      <c r="E413" s="88"/>
      <c r="F413" s="88"/>
      <c r="G413" s="88"/>
      <c r="H413" s="88"/>
      <c r="I413" s="88"/>
      <c r="J413" s="88"/>
      <c r="K413" s="88"/>
      <c r="L413" s="88"/>
      <c r="M413" s="88"/>
      <c r="N413" s="88"/>
      <c r="O413" s="88"/>
      <c r="P413" s="10"/>
      <c r="Q413" s="149"/>
      <c r="R413" s="150"/>
      <c r="S413" s="150"/>
      <c r="T413" s="151"/>
      <c r="U413" s="167" t="s">
        <v>163</v>
      </c>
      <c r="V413" s="87"/>
      <c r="W413" s="10"/>
      <c r="X413" s="10"/>
      <c r="Y413" s="10"/>
      <c r="Z413" s="10"/>
      <c r="AA413" s="10"/>
      <c r="AB413" s="10"/>
      <c r="AC413" s="10"/>
      <c r="AD413" s="10"/>
      <c r="AE413" s="10"/>
      <c r="AF413" s="10"/>
      <c r="AG413" s="10"/>
      <c r="AH413" s="10"/>
      <c r="AI413" s="10"/>
      <c r="AJ413" s="10"/>
      <c r="AK413" s="10"/>
      <c r="AL413" s="10"/>
      <c r="AM413" s="10"/>
      <c r="AN413" s="10"/>
      <c r="AO413" s="10"/>
      <c r="AP413" s="10"/>
      <c r="AQ413" s="19">
        <f>IF(Q413=0,0,IF(Q413&lt;25,42,IF(Q413&lt;49,84,IF(Q413&lt;73,126,IF(Q413&lt;96,168,210)))))</f>
        <v>0</v>
      </c>
      <c r="AR413" s="19"/>
      <c r="AS413" s="19"/>
      <c r="AT413" s="19"/>
      <c r="AU413" s="10"/>
      <c r="AV413" s="10"/>
      <c r="AW413" s="10"/>
      <c r="AX413" s="10"/>
      <c r="AY413" s="10"/>
      <c r="AZ413" s="10"/>
      <c r="BA413" s="10"/>
      <c r="BB413" s="10"/>
      <c r="BC413" s="10"/>
      <c r="BD413" s="10"/>
    </row>
    <row r="414" spans="1:56" ht="2.25" customHeight="1" x14ac:dyDescent="0.25">
      <c r="A414" s="1"/>
      <c r="B414" s="10"/>
      <c r="C414" s="10"/>
      <c r="D414" s="10"/>
      <c r="E414" s="10"/>
      <c r="F414" s="10"/>
      <c r="G414" s="10"/>
      <c r="H414" s="10"/>
      <c r="I414" s="10"/>
      <c r="J414" s="10"/>
      <c r="K414" s="10"/>
      <c r="L414" s="10"/>
      <c r="M414" s="10"/>
      <c r="N414" s="9"/>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9"/>
      <c r="AR414" s="19"/>
      <c r="AS414" s="19"/>
      <c r="AT414" s="19"/>
      <c r="AU414" s="10"/>
      <c r="AV414" s="10"/>
      <c r="AW414" s="10"/>
      <c r="AX414" s="10"/>
      <c r="AY414" s="10"/>
      <c r="AZ414" s="10"/>
      <c r="BA414" s="10"/>
      <c r="BB414" s="10"/>
      <c r="BC414" s="10"/>
      <c r="BD414" s="10"/>
    </row>
    <row r="415" spans="1:56" ht="15" customHeight="1" x14ac:dyDescent="0.25">
      <c r="A415" s="1"/>
      <c r="B415" s="145" t="s">
        <v>171</v>
      </c>
      <c r="C415" s="88"/>
      <c r="D415" s="88"/>
      <c r="E415" s="88"/>
      <c r="F415" s="88"/>
      <c r="G415" s="88"/>
      <c r="H415" s="88"/>
      <c r="I415" s="88"/>
      <c r="J415" s="88"/>
      <c r="K415" s="88"/>
      <c r="L415" s="88"/>
      <c r="M415" s="88"/>
      <c r="N415" s="88"/>
      <c r="O415" s="88"/>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9"/>
      <c r="AR415" s="19"/>
      <c r="AS415" s="19"/>
      <c r="AT415" s="19"/>
      <c r="AU415" s="10"/>
      <c r="AV415" s="10"/>
      <c r="AW415" s="10"/>
      <c r="AX415" s="10"/>
      <c r="AY415" s="10"/>
      <c r="AZ415" s="10"/>
      <c r="BA415" s="10"/>
      <c r="BB415" s="10"/>
      <c r="BC415" s="10"/>
      <c r="BD415" s="10"/>
    </row>
    <row r="416" spans="1:56" ht="15" customHeight="1" x14ac:dyDescent="0.25">
      <c r="A416" s="1"/>
      <c r="B416" s="88"/>
      <c r="C416" s="88"/>
      <c r="D416" s="88"/>
      <c r="E416" s="88"/>
      <c r="F416" s="88"/>
      <c r="G416" s="88"/>
      <c r="H416" s="88"/>
      <c r="I416" s="88"/>
      <c r="J416" s="88"/>
      <c r="K416" s="88"/>
      <c r="L416" s="88"/>
      <c r="M416" s="88"/>
      <c r="N416" s="88"/>
      <c r="O416" s="88"/>
      <c r="P416" s="10"/>
      <c r="Q416" s="160">
        <f>SUM(Q399,Q401,Q403,Q405,Q407,Q409,Q411,Q413)</f>
        <v>0</v>
      </c>
      <c r="R416" s="161"/>
      <c r="S416" s="161"/>
      <c r="T416" s="162"/>
      <c r="U416" s="167" t="s">
        <v>163</v>
      </c>
      <c r="V416" s="87"/>
      <c r="W416" s="10"/>
      <c r="X416" s="10"/>
      <c r="Y416" s="10"/>
      <c r="Z416" s="10"/>
      <c r="AA416" s="10"/>
      <c r="AB416" s="10"/>
      <c r="AC416" s="10"/>
      <c r="AD416" s="10"/>
      <c r="AE416" s="10"/>
      <c r="AF416" s="10"/>
      <c r="AG416" s="10"/>
      <c r="AH416" s="10"/>
      <c r="AI416" s="10"/>
      <c r="AJ416" s="10"/>
      <c r="AK416" s="10"/>
      <c r="AL416" s="10"/>
      <c r="AM416" s="10"/>
      <c r="AN416" s="10"/>
      <c r="AO416" s="10"/>
      <c r="AP416" s="10"/>
      <c r="AQ416" s="19">
        <f>SUM(AQ399,AQ401,AQ403,AQ405,AQ407,AQ409,AQ411,AQ413)</f>
        <v>0</v>
      </c>
      <c r="AR416" s="19"/>
      <c r="AS416" s="19"/>
      <c r="AT416" s="19"/>
      <c r="AU416" s="10"/>
      <c r="AV416" s="10"/>
      <c r="AW416" s="10"/>
      <c r="AX416" s="10"/>
      <c r="AY416" s="10"/>
      <c r="AZ416" s="10"/>
      <c r="BA416" s="10"/>
      <c r="BB416" s="10"/>
      <c r="BC416" s="10"/>
      <c r="BD416" s="10"/>
    </row>
    <row r="417" spans="1:56" ht="15" customHeight="1" x14ac:dyDescent="0.25">
      <c r="A417" s="1"/>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row>
    <row r="418" spans="1:56" ht="15" customHeight="1" x14ac:dyDescent="0.25">
      <c r="A418" s="1"/>
      <c r="B418" s="91" t="s">
        <v>172</v>
      </c>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2"/>
      <c r="AQ418" s="10"/>
      <c r="AR418" s="10"/>
      <c r="AS418" s="10"/>
      <c r="AT418" s="10"/>
      <c r="AU418" s="10"/>
      <c r="AV418" s="10"/>
      <c r="AW418" s="10"/>
      <c r="AX418" s="10"/>
      <c r="AY418" s="10"/>
      <c r="AZ418" s="10"/>
      <c r="BA418" s="10"/>
      <c r="BB418" s="10"/>
      <c r="BC418" s="10"/>
      <c r="BD418" s="10"/>
    </row>
    <row r="419" spans="1:56" ht="2.25" customHeight="1" x14ac:dyDescent="0.25">
      <c r="A419" s="1"/>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row>
    <row r="420" spans="1:56" ht="15" customHeight="1" x14ac:dyDescent="0.25">
      <c r="A420" s="1">
        <v>42</v>
      </c>
      <c r="B420" s="141" t="s">
        <v>173</v>
      </c>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c r="AA420" s="141"/>
      <c r="AB420" s="141"/>
      <c r="AC420" s="141"/>
      <c r="AD420" s="141"/>
      <c r="AE420" s="141"/>
      <c r="AF420" s="141"/>
      <c r="AG420" s="141"/>
      <c r="AH420" s="141"/>
      <c r="AI420" s="141"/>
      <c r="AJ420" s="141"/>
      <c r="AK420" s="141"/>
      <c r="AL420" s="141"/>
      <c r="AM420" s="141"/>
      <c r="AN420" s="141"/>
      <c r="AO420" s="141"/>
      <c r="AP420" s="141"/>
      <c r="AQ420" s="10"/>
      <c r="AR420" s="10"/>
      <c r="AS420" s="10"/>
      <c r="AT420" s="10"/>
      <c r="AU420" s="10"/>
      <c r="AV420" s="10"/>
      <c r="AW420" s="10"/>
      <c r="AX420" s="10"/>
      <c r="AY420" s="10"/>
      <c r="AZ420" s="10"/>
      <c r="BA420" s="10"/>
      <c r="BB420" s="10"/>
      <c r="BC420" s="10"/>
      <c r="BD420" s="10"/>
    </row>
    <row r="421" spans="1:56" ht="15" customHeight="1" x14ac:dyDescent="0.25">
      <c r="A421" s="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c r="AA421" s="141"/>
      <c r="AB421" s="141"/>
      <c r="AC421" s="141"/>
      <c r="AD421" s="141"/>
      <c r="AE421" s="141"/>
      <c r="AF421" s="141"/>
      <c r="AG421" s="141"/>
      <c r="AH421" s="141"/>
      <c r="AI421" s="141"/>
      <c r="AJ421" s="141"/>
      <c r="AK421" s="141"/>
      <c r="AL421" s="141"/>
      <c r="AM421" s="141"/>
      <c r="AN421" s="141"/>
      <c r="AO421" s="141"/>
      <c r="AP421" s="141"/>
      <c r="AQ421" s="10"/>
      <c r="AR421" s="10"/>
      <c r="AS421" s="10"/>
      <c r="AT421" s="10"/>
      <c r="AU421" s="10"/>
      <c r="AV421" s="10"/>
      <c r="AW421" s="10"/>
      <c r="AX421" s="10"/>
      <c r="AY421" s="10"/>
      <c r="AZ421" s="10"/>
      <c r="BA421" s="10"/>
      <c r="BB421" s="10"/>
      <c r="BC421" s="10"/>
      <c r="BD421" s="10"/>
    </row>
    <row r="422" spans="1:56" ht="2.25" customHeight="1" x14ac:dyDescent="0.25">
      <c r="A422" s="1"/>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row>
    <row r="423" spans="1:56" ht="15" customHeight="1" x14ac:dyDescent="0.25">
      <c r="A423" s="1"/>
      <c r="B423" s="166" t="s">
        <v>174</v>
      </c>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88"/>
      <c r="AN423" s="88"/>
      <c r="AO423" s="88"/>
      <c r="AP423" s="88"/>
      <c r="AQ423" s="10"/>
      <c r="AR423" s="10"/>
      <c r="AS423" s="10"/>
      <c r="AT423" s="10"/>
      <c r="AU423" s="10"/>
      <c r="AV423" s="10"/>
      <c r="AW423" s="10"/>
      <c r="AX423" s="10"/>
      <c r="AY423" s="10"/>
      <c r="AZ423" s="10"/>
      <c r="BA423" s="10"/>
      <c r="BB423" s="10"/>
      <c r="BC423" s="10"/>
      <c r="BD423" s="10"/>
    </row>
    <row r="424" spans="1:56" ht="2.25" customHeight="1" x14ac:dyDescent="0.25">
      <c r="A424" s="1"/>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row>
    <row r="425" spans="1:56" ht="15" customHeight="1" x14ac:dyDescent="0.25">
      <c r="A425" s="1"/>
      <c r="B425" s="145" t="s">
        <v>175</v>
      </c>
      <c r="C425" s="88"/>
      <c r="D425" s="88"/>
      <c r="E425" s="88"/>
      <c r="F425" s="88"/>
      <c r="G425" s="88"/>
      <c r="H425" s="88"/>
      <c r="I425" s="88"/>
      <c r="J425" s="88"/>
      <c r="K425" s="88"/>
      <c r="L425" s="88"/>
      <c r="M425" s="88"/>
      <c r="N425" s="88"/>
      <c r="O425" s="88"/>
      <c r="P425" s="10"/>
      <c r="Q425" s="83">
        <f>IF(Q378=0,0,AQ425)</f>
        <v>0</v>
      </c>
      <c r="R425" s="84"/>
      <c r="S425" s="84"/>
      <c r="T425" s="84"/>
      <c r="U425" s="84"/>
      <c r="V425" s="85"/>
      <c r="W425" s="88" t="s">
        <v>176</v>
      </c>
      <c r="X425" s="88"/>
      <c r="Y425" s="10"/>
      <c r="Z425" s="10"/>
      <c r="AA425" s="10"/>
      <c r="AB425" s="10"/>
      <c r="AC425" s="10"/>
      <c r="AD425" s="10"/>
      <c r="AE425" s="10"/>
      <c r="AF425" s="10"/>
      <c r="AG425" s="10"/>
      <c r="AH425" s="10"/>
      <c r="AI425" s="10"/>
      <c r="AJ425" s="10"/>
      <c r="AK425" s="10"/>
      <c r="AL425" s="10"/>
      <c r="AM425" s="10"/>
      <c r="AN425" s="10"/>
      <c r="AO425" s="10"/>
      <c r="AP425" s="10"/>
      <c r="AQ425" s="10">
        <f>IF(Q378&lt;26,250,IF(Q378&lt;45,360,IF(Q378&lt;57,485,IF(Q378&lt;66,590,IF(Q378&lt;73,675,IF(Q378&lt;166,(760+(7.9*(Q378-72))),IF(Q378&lt;350,(1495+(6.9*(Q378-165))),(2765+(6.3*(Q378-349))))))))))</f>
        <v>250</v>
      </c>
      <c r="AR425" s="10"/>
      <c r="AS425" s="10"/>
      <c r="AT425" s="10"/>
      <c r="AU425" s="10"/>
      <c r="AV425" s="10"/>
      <c r="AW425" s="10"/>
      <c r="AX425" s="10"/>
      <c r="AY425" s="10"/>
      <c r="AZ425" s="10"/>
      <c r="BA425" s="10"/>
      <c r="BB425" s="10"/>
      <c r="BC425" s="10"/>
      <c r="BD425" s="10"/>
    </row>
    <row r="426" spans="1:56" ht="2.25" customHeight="1" x14ac:dyDescent="0.25">
      <c r="A426" s="1"/>
      <c r="B426" s="10"/>
      <c r="C426" s="10"/>
      <c r="D426" s="10"/>
      <c r="E426" s="10"/>
      <c r="F426" s="10"/>
      <c r="G426" s="10"/>
      <c r="H426" s="10"/>
      <c r="I426" s="10"/>
      <c r="J426" s="10"/>
      <c r="K426" s="10"/>
      <c r="L426" s="10"/>
      <c r="M426" s="10"/>
      <c r="N426" s="9"/>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row>
    <row r="427" spans="1:56" ht="15" customHeight="1" x14ac:dyDescent="0.25">
      <c r="A427" s="1"/>
      <c r="B427" s="145" t="s">
        <v>177</v>
      </c>
      <c r="C427" s="88"/>
      <c r="D427" s="88"/>
      <c r="E427" s="88"/>
      <c r="F427" s="88"/>
      <c r="G427" s="88"/>
      <c r="H427" s="88"/>
      <c r="I427" s="88"/>
      <c r="J427" s="88"/>
      <c r="K427" s="88"/>
      <c r="L427" s="88"/>
      <c r="M427" s="88"/>
      <c r="N427" s="88"/>
      <c r="O427" s="88"/>
      <c r="P427" s="10"/>
      <c r="Q427" s="83">
        <f>IF(AND(Q374&gt;0,Q376&gt;0),(Q425*0.05),0)</f>
        <v>0</v>
      </c>
      <c r="R427" s="84"/>
      <c r="S427" s="84"/>
      <c r="T427" s="84"/>
      <c r="U427" s="84"/>
      <c r="V427" s="85"/>
      <c r="W427" s="88" t="s">
        <v>176</v>
      </c>
      <c r="X427" s="88"/>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row>
    <row r="428" spans="1:56" ht="2.25" customHeight="1" x14ac:dyDescent="0.25">
      <c r="A428" s="1"/>
      <c r="B428" s="10"/>
      <c r="C428" s="10"/>
      <c r="D428" s="10"/>
      <c r="E428" s="10"/>
      <c r="F428" s="10"/>
      <c r="G428" s="10"/>
      <c r="H428" s="10"/>
      <c r="I428" s="10"/>
      <c r="J428" s="10"/>
      <c r="K428" s="10"/>
      <c r="L428" s="10"/>
      <c r="M428" s="10"/>
      <c r="N428" s="9"/>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row>
    <row r="429" spans="1:56" ht="15" customHeight="1" x14ac:dyDescent="0.25">
      <c r="A429" s="1"/>
      <c r="B429" s="145" t="s">
        <v>178</v>
      </c>
      <c r="C429" s="88"/>
      <c r="D429" s="88"/>
      <c r="E429" s="88"/>
      <c r="F429" s="88"/>
      <c r="G429" s="88"/>
      <c r="H429" s="88"/>
      <c r="I429" s="88"/>
      <c r="J429" s="88"/>
      <c r="K429" s="88"/>
      <c r="L429" s="88"/>
      <c r="M429" s="88"/>
      <c r="N429" s="88"/>
      <c r="O429" s="88"/>
      <c r="P429" s="10"/>
      <c r="Q429" s="83">
        <f>AQ416</f>
        <v>0</v>
      </c>
      <c r="R429" s="84"/>
      <c r="S429" s="84"/>
      <c r="T429" s="84"/>
      <c r="U429" s="84"/>
      <c r="V429" s="85"/>
      <c r="W429" s="88" t="s">
        <v>176</v>
      </c>
      <c r="X429" s="88"/>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row>
    <row r="430" spans="1:56" ht="2.25" customHeight="1" x14ac:dyDescent="0.25">
      <c r="A430" s="1"/>
      <c r="B430" s="10"/>
      <c r="C430" s="10"/>
      <c r="D430" s="10"/>
      <c r="E430" s="10"/>
      <c r="F430" s="10"/>
      <c r="G430" s="10"/>
      <c r="H430" s="10"/>
      <c r="I430" s="10"/>
      <c r="J430" s="10"/>
      <c r="K430" s="10"/>
      <c r="L430" s="10"/>
      <c r="M430" s="10"/>
      <c r="N430" s="9"/>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row>
    <row r="431" spans="1:56" ht="15" customHeight="1" x14ac:dyDescent="0.25">
      <c r="A431" s="1"/>
      <c r="B431" s="145" t="s">
        <v>179</v>
      </c>
      <c r="C431" s="88"/>
      <c r="D431" s="88"/>
      <c r="E431" s="88"/>
      <c r="F431" s="88"/>
      <c r="G431" s="88"/>
      <c r="H431" s="88"/>
      <c r="I431" s="88"/>
      <c r="J431" s="88"/>
      <c r="K431" s="88"/>
      <c r="L431" s="88"/>
      <c r="M431" s="88"/>
      <c r="N431" s="88"/>
      <c r="O431" s="88"/>
      <c r="P431" s="10"/>
      <c r="Q431" s="83">
        <f>IF(Q378=0,0,(((((SUM(Q425,Q427,Q429))/Q378)*Q381)*1.5)+((((SUM(Q425,Q427,Q429))/Q378)*Q384)*1.8)))</f>
        <v>0</v>
      </c>
      <c r="R431" s="84"/>
      <c r="S431" s="84"/>
      <c r="T431" s="84"/>
      <c r="U431" s="84"/>
      <c r="V431" s="85"/>
      <c r="W431" s="88" t="s">
        <v>176</v>
      </c>
      <c r="X431" s="88"/>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row>
    <row r="432" spans="1:56" ht="2.25" customHeight="1" x14ac:dyDescent="0.25">
      <c r="A432" s="1"/>
      <c r="B432" s="10"/>
      <c r="C432" s="10"/>
      <c r="D432" s="10"/>
      <c r="E432" s="10"/>
      <c r="F432" s="10"/>
      <c r="G432" s="10"/>
      <c r="H432" s="10"/>
      <c r="I432" s="10"/>
      <c r="J432" s="10"/>
      <c r="K432" s="10"/>
      <c r="L432" s="10"/>
      <c r="M432" s="10"/>
      <c r="N432" s="9"/>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row>
    <row r="433" spans="1:56" ht="15" customHeight="1" x14ac:dyDescent="0.25">
      <c r="A433" s="1"/>
      <c r="B433" s="145" t="s">
        <v>180</v>
      </c>
      <c r="C433" s="88"/>
      <c r="D433" s="88"/>
      <c r="E433" s="88"/>
      <c r="F433" s="88"/>
      <c r="G433" s="88"/>
      <c r="H433" s="88"/>
      <c r="I433" s="88"/>
      <c r="J433" s="88"/>
      <c r="K433" s="88"/>
      <c r="L433" s="88"/>
      <c r="M433" s="88"/>
      <c r="N433" s="88"/>
      <c r="O433" s="88"/>
      <c r="P433" s="10"/>
      <c r="Q433" s="83">
        <f>IF(AND(AQ378&gt;40,AQ378&lt;120),80,0)</f>
        <v>0</v>
      </c>
      <c r="R433" s="84"/>
      <c r="S433" s="84"/>
      <c r="T433" s="84"/>
      <c r="U433" s="84"/>
      <c r="V433" s="85"/>
      <c r="W433" s="88" t="s">
        <v>176</v>
      </c>
      <c r="X433" s="88"/>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row>
    <row r="434" spans="1:56" ht="2.25" customHeight="1" x14ac:dyDescent="0.25">
      <c r="A434" s="1"/>
      <c r="B434" s="10"/>
      <c r="C434" s="10"/>
      <c r="D434" s="10"/>
      <c r="E434" s="10"/>
      <c r="F434" s="10"/>
      <c r="G434" s="10"/>
      <c r="H434" s="10"/>
      <c r="I434" s="10"/>
      <c r="J434" s="10"/>
      <c r="K434" s="10"/>
      <c r="L434" s="10"/>
      <c r="M434" s="10"/>
      <c r="N434" s="9"/>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row>
    <row r="435" spans="1:56" ht="15" customHeight="1" x14ac:dyDescent="0.25">
      <c r="A435" s="1"/>
      <c r="B435" s="145" t="s">
        <v>181</v>
      </c>
      <c r="C435" s="88"/>
      <c r="D435" s="88"/>
      <c r="E435" s="88"/>
      <c r="F435" s="88"/>
      <c r="G435" s="88"/>
      <c r="H435" s="88"/>
      <c r="I435" s="88"/>
      <c r="J435" s="88"/>
      <c r="K435" s="88"/>
      <c r="L435" s="88"/>
      <c r="M435" s="88"/>
      <c r="N435" s="88"/>
      <c r="O435" s="88"/>
      <c r="P435" s="10"/>
      <c r="Q435" s="83">
        <f>SUM(Q431,Q433)</f>
        <v>0</v>
      </c>
      <c r="R435" s="84"/>
      <c r="S435" s="84"/>
      <c r="T435" s="84"/>
      <c r="U435" s="84"/>
      <c r="V435" s="85"/>
      <c r="W435" s="88" t="s">
        <v>176</v>
      </c>
      <c r="X435" s="88"/>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row>
    <row r="436" spans="1:56" ht="15" customHeight="1" x14ac:dyDescent="0.25">
      <c r="A436" s="1"/>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row>
    <row r="437" spans="1:56" ht="15" customHeight="1" x14ac:dyDescent="0.25">
      <c r="A437" s="1"/>
      <c r="B437" s="166" t="s">
        <v>182</v>
      </c>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c r="AA437" s="166"/>
      <c r="AB437" s="166"/>
      <c r="AC437" s="166"/>
      <c r="AD437" s="166"/>
      <c r="AE437" s="166"/>
      <c r="AF437" s="166"/>
      <c r="AG437" s="166"/>
      <c r="AH437" s="166"/>
      <c r="AI437" s="166"/>
      <c r="AJ437" s="166"/>
      <c r="AK437" s="166"/>
      <c r="AL437" s="166"/>
      <c r="AM437" s="166"/>
      <c r="AN437" s="166"/>
      <c r="AO437" s="166"/>
      <c r="AP437" s="88"/>
      <c r="AQ437" s="10"/>
      <c r="AR437" s="10"/>
      <c r="AS437" s="10"/>
      <c r="AT437" s="10"/>
      <c r="AU437" s="10"/>
      <c r="AV437" s="10"/>
      <c r="AW437" s="10"/>
      <c r="AX437" s="10"/>
      <c r="AY437" s="10"/>
      <c r="AZ437" s="10"/>
      <c r="BA437" s="10"/>
      <c r="BB437" s="10"/>
      <c r="BC437" s="10"/>
      <c r="BD437" s="10"/>
    </row>
    <row r="438" spans="1:56" ht="15" customHeight="1" x14ac:dyDescent="0.25">
      <c r="A438" s="1"/>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row>
    <row r="439" spans="1:56" ht="15" customHeight="1" x14ac:dyDescent="0.25">
      <c r="A439" s="1"/>
      <c r="B439" s="83">
        <f>IF(AQ378&lt;120,0,IF(AQ378&lt;221,320,IF(AQ378&lt;491,485,805)))</f>
        <v>0</v>
      </c>
      <c r="C439" s="84"/>
      <c r="D439" s="84"/>
      <c r="E439" s="84"/>
      <c r="F439" s="84"/>
      <c r="G439" s="85"/>
      <c r="H439" s="88" t="s">
        <v>176</v>
      </c>
      <c r="I439" s="88"/>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row>
    <row r="440" spans="1:56" ht="15" customHeight="1" x14ac:dyDescent="0.25">
      <c r="A440" s="1"/>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row>
    <row r="441" spans="1:56" ht="15" customHeight="1" x14ac:dyDescent="0.25">
      <c r="A441" s="1"/>
      <c r="B441" s="166" t="s">
        <v>183</v>
      </c>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c r="AK441" s="166"/>
      <c r="AL441" s="166"/>
      <c r="AM441" s="166"/>
      <c r="AN441" s="166"/>
      <c r="AO441" s="166"/>
      <c r="AP441" s="88"/>
      <c r="AQ441" s="10"/>
      <c r="AR441" s="10"/>
      <c r="AS441" s="10"/>
      <c r="AT441" s="10"/>
      <c r="AU441" s="10"/>
      <c r="AV441" s="10"/>
      <c r="AW441" s="10"/>
      <c r="AX441" s="10"/>
      <c r="AY441" s="10"/>
      <c r="AZ441" s="10"/>
      <c r="BA441" s="10"/>
      <c r="BB441" s="10"/>
      <c r="BC441" s="10"/>
      <c r="BD441" s="10"/>
    </row>
    <row r="442" spans="1:56" ht="2.25" customHeight="1" x14ac:dyDescent="0.25">
      <c r="A442" s="1"/>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row>
    <row r="443" spans="1:56" ht="15" customHeight="1" x14ac:dyDescent="0.25">
      <c r="A443" s="1"/>
      <c r="B443" s="99" t="s">
        <v>184</v>
      </c>
      <c r="C443" s="88"/>
      <c r="D443" s="88"/>
      <c r="E443" s="88"/>
      <c r="F443" s="88"/>
      <c r="G443" s="88"/>
      <c r="H443" s="88"/>
      <c r="I443" s="88"/>
      <c r="J443" s="88"/>
      <c r="K443" s="88"/>
      <c r="L443" s="88"/>
      <c r="M443" s="88"/>
      <c r="N443" s="88"/>
      <c r="O443" s="88"/>
      <c r="P443" s="10"/>
      <c r="Q443" s="83">
        <f>IF(Q378=0,0,IF(Q378&lt;30,300,(Q378*10)))</f>
        <v>0</v>
      </c>
      <c r="R443" s="84"/>
      <c r="S443" s="84"/>
      <c r="T443" s="84"/>
      <c r="U443" s="84"/>
      <c r="V443" s="85"/>
      <c r="W443" s="88" t="s">
        <v>176</v>
      </c>
      <c r="X443" s="88"/>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row>
    <row r="444" spans="1:56" ht="2.25" customHeight="1" x14ac:dyDescent="0.25">
      <c r="A444" s="1"/>
      <c r="B444" s="10"/>
      <c r="C444" s="10"/>
      <c r="D444" s="10"/>
      <c r="E444" s="10"/>
      <c r="F444" s="10"/>
      <c r="G444" s="10"/>
      <c r="H444" s="10"/>
      <c r="I444" s="10"/>
      <c r="J444" s="10"/>
      <c r="K444" s="10"/>
      <c r="L444" s="10"/>
      <c r="M444" s="10"/>
      <c r="N444" s="9"/>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row>
    <row r="445" spans="1:56" ht="15" customHeight="1" x14ac:dyDescent="0.25">
      <c r="A445" s="1"/>
      <c r="B445" s="99" t="s">
        <v>185</v>
      </c>
      <c r="C445" s="88"/>
      <c r="D445" s="88"/>
      <c r="E445" s="88"/>
      <c r="F445" s="88"/>
      <c r="G445" s="88"/>
      <c r="H445" s="88"/>
      <c r="I445" s="88"/>
      <c r="J445" s="88"/>
      <c r="K445" s="88"/>
      <c r="L445" s="88"/>
      <c r="M445" s="88"/>
      <c r="N445" s="88"/>
      <c r="O445" s="88"/>
      <c r="P445" s="10"/>
      <c r="Q445" s="83">
        <f>IF(Q378=0,0,IF(Q378&lt;42,75,(Q378*1.8)))</f>
        <v>0</v>
      </c>
      <c r="R445" s="84"/>
      <c r="S445" s="84"/>
      <c r="T445" s="84"/>
      <c r="U445" s="84"/>
      <c r="V445" s="85"/>
      <c r="W445" s="88" t="s">
        <v>176</v>
      </c>
      <c r="X445" s="88"/>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row>
    <row r="446" spans="1:56" ht="2.25" customHeight="1" x14ac:dyDescent="0.25">
      <c r="A446" s="1"/>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row>
    <row r="447" spans="1:56" ht="15" customHeight="1" x14ac:dyDescent="0.25">
      <c r="A447" s="1"/>
      <c r="B447" s="99" t="s">
        <v>186</v>
      </c>
      <c r="C447" s="88"/>
      <c r="D447" s="88"/>
      <c r="E447" s="88"/>
      <c r="F447" s="88"/>
      <c r="G447" s="88"/>
      <c r="H447" s="88"/>
      <c r="I447" s="88"/>
      <c r="J447" s="88"/>
      <c r="K447" s="88"/>
      <c r="L447" s="88"/>
      <c r="M447" s="88"/>
      <c r="N447" s="88"/>
      <c r="O447" s="88"/>
      <c r="P447" s="10"/>
      <c r="Q447" s="83">
        <f>B389*1.2</f>
        <v>0</v>
      </c>
      <c r="R447" s="84"/>
      <c r="S447" s="84"/>
      <c r="T447" s="84"/>
      <c r="U447" s="84"/>
      <c r="V447" s="85"/>
      <c r="W447" s="88" t="s">
        <v>176</v>
      </c>
      <c r="X447" s="88"/>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row>
    <row r="448" spans="1:56" ht="2.25" customHeight="1" x14ac:dyDescent="0.25">
      <c r="A448" s="1"/>
      <c r="B448" s="10"/>
      <c r="C448" s="10"/>
      <c r="D448" s="10"/>
      <c r="E448" s="10"/>
      <c r="F448" s="10"/>
      <c r="G448" s="10"/>
      <c r="H448" s="10"/>
      <c r="I448" s="10"/>
      <c r="J448" s="10"/>
      <c r="K448" s="10"/>
      <c r="L448" s="10"/>
      <c r="M448" s="10"/>
      <c r="N448" s="9"/>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row>
    <row r="449" spans="1:56" ht="15" customHeight="1" x14ac:dyDescent="0.25">
      <c r="A449" s="1"/>
      <c r="B449" s="99" t="s">
        <v>187</v>
      </c>
      <c r="C449" s="88"/>
      <c r="D449" s="88"/>
      <c r="E449" s="88"/>
      <c r="F449" s="88"/>
      <c r="G449" s="88"/>
      <c r="H449" s="88"/>
      <c r="I449" s="88"/>
      <c r="J449" s="88"/>
      <c r="K449" s="88"/>
      <c r="L449" s="88"/>
      <c r="M449" s="88"/>
      <c r="N449" s="88"/>
      <c r="O449" s="88"/>
      <c r="P449" s="10"/>
      <c r="Q449" s="83">
        <f>B393*24</f>
        <v>0</v>
      </c>
      <c r="R449" s="84"/>
      <c r="S449" s="84"/>
      <c r="T449" s="84"/>
      <c r="U449" s="84"/>
      <c r="V449" s="85"/>
      <c r="W449" s="88" t="s">
        <v>176</v>
      </c>
      <c r="X449" s="88"/>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row>
    <row r="450" spans="1:56" ht="15" customHeight="1" x14ac:dyDescent="0.25">
      <c r="A450" s="1"/>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row>
    <row r="451" spans="1:56" ht="15" customHeight="1" x14ac:dyDescent="0.25">
      <c r="A451" s="1"/>
      <c r="B451" s="91" t="s">
        <v>188</v>
      </c>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2"/>
      <c r="AQ451" s="10"/>
      <c r="AR451" s="10"/>
      <c r="AS451" s="10"/>
      <c r="AT451" s="10"/>
      <c r="AU451" s="10"/>
      <c r="AV451" s="10"/>
      <c r="AW451" s="10"/>
      <c r="AX451" s="10"/>
      <c r="AY451" s="10"/>
      <c r="AZ451" s="10"/>
      <c r="BA451" s="10"/>
      <c r="BB451" s="10"/>
      <c r="BC451" s="10"/>
      <c r="BD451" s="10"/>
    </row>
    <row r="452" spans="1:56" ht="15" customHeight="1" x14ac:dyDescent="0.25">
      <c r="A452" s="1"/>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row>
    <row r="453" spans="1:56" ht="30" customHeight="1" x14ac:dyDescent="0.25">
      <c r="A453" s="1">
        <v>43</v>
      </c>
      <c r="B453" s="141" t="s">
        <v>189</v>
      </c>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1"/>
      <c r="AC453" s="141"/>
      <c r="AD453" s="141"/>
      <c r="AE453" s="141"/>
      <c r="AF453" s="141"/>
      <c r="AG453" s="141"/>
      <c r="AH453" s="141"/>
      <c r="AI453" s="141"/>
      <c r="AJ453" s="141"/>
      <c r="AK453" s="141"/>
      <c r="AL453" s="141"/>
      <c r="AM453" s="141"/>
      <c r="AN453" s="141"/>
      <c r="AO453" s="141"/>
      <c r="AP453" s="141"/>
      <c r="AQ453" s="10"/>
      <c r="AR453" s="10"/>
      <c r="AS453" s="10"/>
      <c r="AT453" s="10"/>
      <c r="AU453" s="10"/>
      <c r="AV453" s="10"/>
      <c r="AW453" s="10"/>
      <c r="AX453" s="10"/>
      <c r="AY453" s="10"/>
      <c r="AZ453" s="10"/>
      <c r="BA453" s="10"/>
      <c r="BB453" s="10"/>
      <c r="BC453" s="10"/>
      <c r="BD453" s="10"/>
    </row>
    <row r="454" spans="1:56" ht="2.25" customHeight="1" x14ac:dyDescent="0.25">
      <c r="A454" s="1"/>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row>
    <row r="455" spans="1:56" ht="15" customHeight="1" x14ac:dyDescent="0.25">
      <c r="A455" s="15"/>
      <c r="B455" s="139" t="s">
        <v>190</v>
      </c>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39"/>
      <c r="AK455" s="139"/>
      <c r="AL455" s="139"/>
      <c r="AM455" s="139"/>
      <c r="AN455" s="139"/>
      <c r="AO455" s="139"/>
      <c r="AP455" s="139"/>
      <c r="AQ455" s="10"/>
      <c r="AR455" s="10"/>
      <c r="AS455" s="10"/>
      <c r="AT455" s="10"/>
      <c r="AU455" s="10"/>
      <c r="AV455" s="10"/>
      <c r="AW455" s="10"/>
      <c r="AX455" s="10"/>
      <c r="AY455" s="10"/>
      <c r="AZ455" s="10"/>
      <c r="BA455" s="10"/>
      <c r="BB455" s="10"/>
      <c r="BC455" s="10"/>
      <c r="BD455" s="10"/>
    </row>
    <row r="456" spans="1:56" ht="15" customHeight="1" x14ac:dyDescent="0.25">
      <c r="A456" s="1"/>
      <c r="B456" s="140"/>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40"/>
      <c r="AE456" s="140"/>
      <c r="AF456" s="140"/>
      <c r="AG456" s="140"/>
      <c r="AH456" s="140"/>
      <c r="AI456" s="140"/>
      <c r="AJ456" s="140"/>
      <c r="AK456" s="140"/>
      <c r="AL456" s="140"/>
      <c r="AM456" s="140"/>
      <c r="AN456" s="140"/>
      <c r="AO456" s="140"/>
      <c r="AP456" s="140"/>
      <c r="AQ456" s="10"/>
      <c r="AR456" s="10"/>
      <c r="AS456" s="10"/>
      <c r="AT456" s="10"/>
      <c r="AU456" s="10"/>
      <c r="AV456" s="10"/>
      <c r="AW456" s="10"/>
      <c r="AX456" s="10"/>
      <c r="AY456" s="10"/>
      <c r="AZ456" s="10"/>
      <c r="BA456" s="10"/>
      <c r="BB456" s="10"/>
      <c r="BC456" s="10"/>
      <c r="BD456" s="10"/>
    </row>
    <row r="457" spans="1:56" ht="15" customHeight="1" x14ac:dyDescent="0.25">
      <c r="A457" s="1"/>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row>
    <row r="458" spans="1:56" ht="15" customHeight="1" x14ac:dyDescent="0.25">
      <c r="A458" s="1">
        <v>44</v>
      </c>
      <c r="B458" s="170" t="s">
        <v>191</v>
      </c>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40"/>
      <c r="AE458" s="140"/>
      <c r="AF458" s="140"/>
      <c r="AG458" s="140"/>
      <c r="AH458" s="140"/>
      <c r="AI458" s="140"/>
      <c r="AJ458" s="140"/>
      <c r="AK458" s="140"/>
      <c r="AL458" s="140"/>
      <c r="AM458" s="140"/>
      <c r="AN458" s="140"/>
      <c r="AO458" s="140"/>
      <c r="AP458" s="140"/>
      <c r="AQ458" s="10"/>
      <c r="AR458" s="10"/>
      <c r="AS458" s="10"/>
      <c r="AT458" s="10"/>
      <c r="AU458" s="10"/>
      <c r="AV458" s="10"/>
      <c r="AW458" s="10"/>
      <c r="AX458" s="10"/>
      <c r="AY458" s="10"/>
      <c r="AZ458" s="10"/>
      <c r="BA458" s="10"/>
      <c r="BB458" s="10"/>
      <c r="BC458" s="10"/>
      <c r="BD458" s="10"/>
    </row>
    <row r="459" spans="1:56" ht="15" customHeight="1" x14ac:dyDescent="0.25">
      <c r="A459" s="1"/>
      <c r="B459" s="140"/>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40"/>
      <c r="AE459" s="140"/>
      <c r="AF459" s="140"/>
      <c r="AG459" s="140"/>
      <c r="AH459" s="140"/>
      <c r="AI459" s="140"/>
      <c r="AJ459" s="140"/>
      <c r="AK459" s="140"/>
      <c r="AL459" s="140"/>
      <c r="AM459" s="140"/>
      <c r="AN459" s="140"/>
      <c r="AO459" s="140"/>
      <c r="AP459" s="140"/>
      <c r="AQ459" s="10"/>
      <c r="AR459" s="10"/>
      <c r="AS459" s="10"/>
      <c r="AT459" s="10"/>
      <c r="AU459" s="10"/>
      <c r="AV459" s="10"/>
      <c r="AW459" s="10"/>
      <c r="AX459" s="10"/>
      <c r="AY459" s="10"/>
      <c r="AZ459" s="10"/>
      <c r="BA459" s="10"/>
      <c r="BB459" s="10"/>
      <c r="BC459" s="10"/>
      <c r="BD459" s="10"/>
    </row>
    <row r="460" spans="1:56" ht="30" customHeight="1" x14ac:dyDescent="0.25">
      <c r="A460" s="1"/>
      <c r="B460" s="171" t="s">
        <v>192</v>
      </c>
      <c r="C460" s="172"/>
      <c r="D460" s="172"/>
      <c r="E460" s="172"/>
      <c r="F460" s="172"/>
      <c r="G460" s="172"/>
      <c r="H460" s="172"/>
      <c r="I460" s="172"/>
      <c r="J460" s="172"/>
      <c r="K460" s="172"/>
      <c r="L460" s="172"/>
      <c r="M460" s="172"/>
      <c r="N460" s="172"/>
      <c r="O460" s="172"/>
      <c r="P460" s="172"/>
      <c r="Q460" s="172"/>
      <c r="R460" s="172"/>
      <c r="S460" s="172"/>
      <c r="T460" s="172"/>
      <c r="U460" s="172"/>
      <c r="V460" s="172"/>
      <c r="W460" s="172"/>
      <c r="X460" s="172"/>
      <c r="Y460" s="172"/>
      <c r="Z460" s="172"/>
      <c r="AA460" s="172"/>
      <c r="AB460" s="172"/>
      <c r="AC460" s="172"/>
      <c r="AD460" s="172"/>
      <c r="AE460" s="172"/>
      <c r="AF460" s="172"/>
      <c r="AG460" s="172"/>
      <c r="AH460" s="172"/>
      <c r="AI460" s="172"/>
      <c r="AJ460" s="172"/>
      <c r="AK460" s="172"/>
      <c r="AL460" s="172"/>
      <c r="AM460" s="172"/>
      <c r="AN460" s="172"/>
      <c r="AO460" s="172"/>
      <c r="AP460" s="172"/>
      <c r="AQ460" s="10"/>
      <c r="AR460" s="10"/>
      <c r="AS460" s="10"/>
      <c r="AT460" s="10"/>
      <c r="AU460" s="10"/>
      <c r="AV460" s="10"/>
      <c r="AW460" s="10"/>
      <c r="AX460" s="10"/>
      <c r="AY460" s="10"/>
      <c r="AZ460" s="10"/>
      <c r="BA460" s="10"/>
      <c r="BB460" s="10"/>
      <c r="BC460" s="10"/>
      <c r="BD460" s="10"/>
    </row>
    <row r="461" spans="1:56" ht="2.25" customHeight="1" x14ac:dyDescent="0.25">
      <c r="A461" s="1"/>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row>
    <row r="462" spans="1:56" ht="15" customHeight="1" x14ac:dyDescent="0.25">
      <c r="A462" s="1"/>
      <c r="B462" s="173" t="s">
        <v>193</v>
      </c>
      <c r="C462" s="173"/>
      <c r="D462" s="173"/>
      <c r="E462" s="173"/>
      <c r="F462" s="173"/>
      <c r="G462" s="7"/>
      <c r="H462" s="10"/>
      <c r="I462" s="174" t="s">
        <v>194</v>
      </c>
      <c r="J462" s="174"/>
      <c r="K462" s="174"/>
      <c r="L462" s="174"/>
      <c r="M462" s="174"/>
      <c r="N462" s="174"/>
      <c r="O462" s="174"/>
      <c r="P462" s="174"/>
      <c r="Q462" s="174"/>
      <c r="R462" s="10"/>
      <c r="S462" s="175" t="s">
        <v>195</v>
      </c>
      <c r="T462" s="175"/>
      <c r="U462" s="175"/>
      <c r="V462" s="175"/>
      <c r="W462" s="10"/>
      <c r="X462" s="176" t="s">
        <v>196</v>
      </c>
      <c r="Y462" s="176"/>
      <c r="Z462" s="176"/>
      <c r="AA462" s="176"/>
      <c r="AB462" s="176"/>
      <c r="AC462" s="176"/>
      <c r="AD462" s="176"/>
      <c r="AE462" s="176"/>
      <c r="AF462" s="176"/>
      <c r="AG462" s="176"/>
      <c r="AH462" s="176"/>
      <c r="AI462" s="176"/>
      <c r="AJ462" s="176"/>
      <c r="AK462" s="176"/>
      <c r="AL462" s="176"/>
      <c r="AM462" s="176"/>
      <c r="AN462" s="176"/>
      <c r="AO462" s="10"/>
      <c r="AP462" s="10"/>
      <c r="AQ462" s="10"/>
      <c r="AR462" s="10"/>
      <c r="AS462" s="10"/>
      <c r="AT462" s="10"/>
      <c r="AU462" s="10"/>
      <c r="AV462" s="10"/>
      <c r="AW462" s="10"/>
      <c r="AX462" s="10"/>
      <c r="AY462" s="10"/>
      <c r="AZ462" s="10"/>
      <c r="BA462" s="10"/>
      <c r="BB462" s="10"/>
      <c r="BC462" s="10"/>
      <c r="BD462" s="10"/>
    </row>
    <row r="463" spans="1:56" ht="15" customHeight="1" x14ac:dyDescent="0.25">
      <c r="A463" s="1"/>
      <c r="B463" s="173"/>
      <c r="C463" s="173"/>
      <c r="D463" s="173"/>
      <c r="E463" s="173"/>
      <c r="F463" s="173"/>
      <c r="G463" s="10"/>
      <c r="H463" s="10"/>
      <c r="I463" s="174"/>
      <c r="J463" s="174"/>
      <c r="K463" s="174"/>
      <c r="L463" s="174"/>
      <c r="M463" s="174"/>
      <c r="N463" s="174"/>
      <c r="O463" s="174"/>
      <c r="P463" s="174"/>
      <c r="Q463" s="174"/>
      <c r="R463" s="10"/>
      <c r="S463" s="175"/>
      <c r="T463" s="175"/>
      <c r="U463" s="175"/>
      <c r="V463" s="175"/>
      <c r="W463" s="10"/>
      <c r="X463" s="176"/>
      <c r="Y463" s="176"/>
      <c r="Z463" s="176"/>
      <c r="AA463" s="176"/>
      <c r="AB463" s="176"/>
      <c r="AC463" s="176"/>
      <c r="AD463" s="176"/>
      <c r="AE463" s="176"/>
      <c r="AF463" s="176"/>
      <c r="AG463" s="176"/>
      <c r="AH463" s="176"/>
      <c r="AI463" s="176"/>
      <c r="AJ463" s="176"/>
      <c r="AK463" s="176"/>
      <c r="AL463" s="176"/>
      <c r="AM463" s="176"/>
      <c r="AN463" s="176"/>
      <c r="AO463" s="10"/>
      <c r="AP463" s="10"/>
      <c r="AQ463" s="10"/>
      <c r="AR463" s="10"/>
      <c r="AS463" s="10"/>
      <c r="AT463" s="10"/>
      <c r="AU463" s="10"/>
      <c r="AV463" s="10"/>
      <c r="AW463" s="10"/>
      <c r="AX463" s="10"/>
      <c r="AY463" s="10"/>
      <c r="AZ463" s="10"/>
      <c r="BA463" s="10"/>
      <c r="BB463" s="10"/>
      <c r="BC463" s="10"/>
      <c r="BD463" s="10"/>
    </row>
    <row r="464" spans="1:56" ht="2.25" customHeight="1" x14ac:dyDescent="0.25">
      <c r="A464" s="1"/>
      <c r="B464" s="10"/>
      <c r="C464" s="10"/>
      <c r="D464" s="10"/>
      <c r="E464" s="10"/>
      <c r="F464" s="10"/>
      <c r="G464" s="10"/>
      <c r="H464" s="10"/>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0"/>
      <c r="AN464" s="10"/>
      <c r="AO464" s="10"/>
      <c r="AP464" s="10"/>
      <c r="AQ464" s="10"/>
      <c r="AR464" s="10"/>
      <c r="AS464" s="10"/>
      <c r="AT464" s="10"/>
      <c r="AU464" s="10"/>
      <c r="AV464" s="10"/>
      <c r="AW464" s="10"/>
      <c r="AX464" s="10"/>
      <c r="AY464" s="10"/>
      <c r="AZ464" s="10"/>
      <c r="BA464" s="10"/>
      <c r="BB464" s="10"/>
      <c r="BC464" s="10"/>
      <c r="BD464" s="10"/>
    </row>
    <row r="465" spans="1:56" ht="15" customHeight="1" x14ac:dyDescent="0.25">
      <c r="A465" s="1"/>
      <c r="B465" s="152"/>
      <c r="C465" s="153"/>
      <c r="D465" s="153"/>
      <c r="E465" s="154"/>
      <c r="F465" s="10"/>
      <c r="G465" s="10"/>
      <c r="H465" s="10"/>
      <c r="I465" s="157"/>
      <c r="J465" s="158"/>
      <c r="K465" s="158"/>
      <c r="L465" s="158"/>
      <c r="M465" s="158"/>
      <c r="N465" s="159"/>
      <c r="O465" s="19" t="s">
        <v>176</v>
      </c>
      <c r="P465" s="43"/>
      <c r="Q465" s="44"/>
      <c r="R465" s="44"/>
      <c r="S465" s="152"/>
      <c r="T465" s="153"/>
      <c r="U465" s="153"/>
      <c r="V465" s="154"/>
      <c r="W465" s="43"/>
      <c r="X465" s="44"/>
      <c r="Y465" s="44"/>
      <c r="Z465" s="44"/>
      <c r="AA465" s="44"/>
      <c r="AB465" s="44"/>
      <c r="AC465" s="44"/>
      <c r="AD465" s="44"/>
      <c r="AE465" s="44"/>
      <c r="AF465" s="160">
        <f>IF(S465=0,I465,IF(S465&lt;1920,I465*0.7,IF(S465&lt;1970,I465*0.9,I465)))</f>
        <v>0</v>
      </c>
      <c r="AG465" s="161"/>
      <c r="AH465" s="161"/>
      <c r="AI465" s="161"/>
      <c r="AJ465" s="161"/>
      <c r="AK465" s="162"/>
      <c r="AL465" s="169" t="s">
        <v>176</v>
      </c>
      <c r="AM465" s="169"/>
      <c r="AN465" s="10"/>
      <c r="AO465" s="10"/>
      <c r="AP465" s="10"/>
      <c r="AQ465" s="10"/>
      <c r="AR465" s="10"/>
      <c r="AS465" s="10"/>
      <c r="AT465" s="10"/>
      <c r="AU465" s="10"/>
      <c r="AV465" s="10"/>
      <c r="AW465" s="10"/>
      <c r="AX465" s="10"/>
      <c r="AY465" s="10"/>
      <c r="AZ465" s="10"/>
      <c r="BA465" s="10"/>
      <c r="BB465" s="10"/>
      <c r="BC465" s="10"/>
      <c r="BD465" s="10"/>
    </row>
    <row r="466" spans="1:56" ht="2.25" customHeight="1" x14ac:dyDescent="0.25">
      <c r="A466" s="45"/>
      <c r="B466" s="6"/>
      <c r="C466" s="6"/>
      <c r="D466" s="6"/>
      <c r="E466" s="6"/>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row>
    <row r="467" spans="1:56" ht="15" customHeight="1" x14ac:dyDescent="0.25">
      <c r="A467" s="1"/>
      <c r="B467" s="152"/>
      <c r="C467" s="153"/>
      <c r="D467" s="153"/>
      <c r="E467" s="154"/>
      <c r="F467" s="10"/>
      <c r="G467" s="10"/>
      <c r="H467" s="10"/>
      <c r="I467" s="157"/>
      <c r="J467" s="158"/>
      <c r="K467" s="158"/>
      <c r="L467" s="158"/>
      <c r="M467" s="158"/>
      <c r="N467" s="159"/>
      <c r="O467" s="19" t="s">
        <v>176</v>
      </c>
      <c r="P467" s="19"/>
      <c r="Q467" s="10"/>
      <c r="R467" s="10"/>
      <c r="S467" s="152"/>
      <c r="T467" s="153"/>
      <c r="U467" s="153"/>
      <c r="V467" s="154"/>
      <c r="W467" s="38"/>
      <c r="X467" s="10"/>
      <c r="Y467" s="10"/>
      <c r="Z467" s="10"/>
      <c r="AA467" s="10"/>
      <c r="AB467" s="10"/>
      <c r="AC467" s="10"/>
      <c r="AD467" s="10"/>
      <c r="AE467" s="10"/>
      <c r="AF467" s="160">
        <f>IF(S467=0,I467,IF(S467&lt;1920,I467*0.7,IF(S467&lt;1970,I467*0.9,I467)))</f>
        <v>0</v>
      </c>
      <c r="AG467" s="161"/>
      <c r="AH467" s="161"/>
      <c r="AI467" s="161"/>
      <c r="AJ467" s="161"/>
      <c r="AK467" s="162"/>
      <c r="AL467" s="169" t="s">
        <v>176</v>
      </c>
      <c r="AM467" s="169"/>
      <c r="AN467" s="10"/>
      <c r="AO467" s="10"/>
      <c r="AP467" s="10"/>
      <c r="AQ467" s="10"/>
      <c r="AR467" s="10"/>
      <c r="AS467" s="10"/>
      <c r="AT467" s="10"/>
      <c r="AU467" s="10"/>
      <c r="AV467" s="10"/>
      <c r="AW467" s="10"/>
      <c r="AX467" s="10"/>
      <c r="AY467" s="10"/>
      <c r="AZ467" s="10"/>
      <c r="BA467" s="10"/>
      <c r="BB467" s="10"/>
      <c r="BC467" s="10"/>
      <c r="BD467" s="10"/>
    </row>
    <row r="468" spans="1:56" ht="2.25" customHeight="1" x14ac:dyDescent="0.25">
      <c r="A468" s="1"/>
      <c r="B468" s="14"/>
      <c r="C468" s="14"/>
      <c r="D468" s="14"/>
      <c r="E468" s="14"/>
      <c r="F468" s="10"/>
      <c r="G468" s="2"/>
      <c r="H468" s="2"/>
      <c r="I468" s="2"/>
      <c r="J468" s="2"/>
      <c r="K468" s="2"/>
      <c r="L468" s="2"/>
      <c r="M468" s="10"/>
      <c r="N468" s="10"/>
      <c r="O468" s="19"/>
      <c r="P468" s="19"/>
      <c r="Q468" s="10"/>
      <c r="R468" s="10"/>
      <c r="S468" s="10"/>
      <c r="T468" s="4"/>
      <c r="U468" s="4"/>
      <c r="V468" s="4"/>
      <c r="W468" s="4"/>
      <c r="X468" s="10"/>
      <c r="Y468" s="10"/>
      <c r="Z468" s="10"/>
      <c r="AA468" s="10"/>
      <c r="AB468" s="10"/>
      <c r="AC468" s="10"/>
      <c r="AD468" s="10"/>
      <c r="AE468" s="10"/>
      <c r="AF468" s="2"/>
      <c r="AG468" s="2"/>
      <c r="AH468" s="2"/>
      <c r="AI468" s="2"/>
      <c r="AJ468" s="2"/>
      <c r="AK468" s="2"/>
      <c r="AL468" s="19"/>
      <c r="AM468" s="19"/>
      <c r="AN468" s="10"/>
      <c r="AO468" s="10"/>
      <c r="AP468" s="10"/>
      <c r="AQ468" s="10"/>
      <c r="AR468" s="10"/>
      <c r="AS468" s="10"/>
      <c r="AT468" s="10"/>
      <c r="AU468" s="10"/>
      <c r="AV468" s="10"/>
      <c r="AW468" s="10"/>
      <c r="AX468" s="10"/>
      <c r="AY468" s="10"/>
      <c r="AZ468" s="10"/>
      <c r="BA468" s="10"/>
      <c r="BB468" s="10"/>
      <c r="BC468" s="10"/>
      <c r="BD468" s="10"/>
    </row>
    <row r="469" spans="1:56" ht="15" customHeight="1" x14ac:dyDescent="0.25">
      <c r="A469" s="1"/>
      <c r="B469" s="152"/>
      <c r="C469" s="153"/>
      <c r="D469" s="153"/>
      <c r="E469" s="154"/>
      <c r="F469" s="10"/>
      <c r="G469" s="10"/>
      <c r="H469" s="10"/>
      <c r="I469" s="157"/>
      <c r="J469" s="158"/>
      <c r="K469" s="158"/>
      <c r="L469" s="158"/>
      <c r="M469" s="158"/>
      <c r="N469" s="159"/>
      <c r="O469" s="19" t="s">
        <v>176</v>
      </c>
      <c r="P469" s="19"/>
      <c r="Q469" s="10"/>
      <c r="R469" s="10"/>
      <c r="S469" s="152"/>
      <c r="T469" s="153"/>
      <c r="U469" s="153"/>
      <c r="V469" s="154"/>
      <c r="W469" s="38"/>
      <c r="X469" s="10"/>
      <c r="Y469" s="10"/>
      <c r="Z469" s="10"/>
      <c r="AA469" s="10"/>
      <c r="AB469" s="10"/>
      <c r="AC469" s="10"/>
      <c r="AD469" s="10"/>
      <c r="AE469" s="10"/>
      <c r="AF469" s="160">
        <f>IF(S469=0,I469,IF(S469&lt;1920,I469*0.7,IF(S469&lt;1970,I469*0.9,I469)))</f>
        <v>0</v>
      </c>
      <c r="AG469" s="161"/>
      <c r="AH469" s="161"/>
      <c r="AI469" s="161"/>
      <c r="AJ469" s="161"/>
      <c r="AK469" s="162"/>
      <c r="AL469" s="169" t="s">
        <v>176</v>
      </c>
      <c r="AM469" s="169"/>
      <c r="AN469" s="10"/>
      <c r="AO469" s="10"/>
      <c r="AP469" s="10"/>
      <c r="AQ469" s="10"/>
      <c r="AR469" s="10"/>
      <c r="AS469" s="10"/>
      <c r="AT469" s="10"/>
      <c r="AU469" s="10"/>
      <c r="AV469" s="10"/>
      <c r="AW469" s="10"/>
      <c r="AX469" s="10"/>
      <c r="AY469" s="10"/>
      <c r="AZ469" s="10"/>
      <c r="BA469" s="10"/>
      <c r="BB469" s="10"/>
      <c r="BC469" s="10"/>
      <c r="BD469" s="10"/>
    </row>
    <row r="470" spans="1:56" ht="2.25" customHeight="1" x14ac:dyDescent="0.25">
      <c r="A470" s="1"/>
      <c r="B470" s="6"/>
      <c r="C470" s="6"/>
      <c r="D470" s="6"/>
      <c r="E470" s="6"/>
      <c r="F470" s="19"/>
      <c r="G470" s="19"/>
      <c r="H470" s="19"/>
      <c r="I470" s="19"/>
      <c r="J470" s="19"/>
      <c r="K470" s="19"/>
      <c r="L470" s="19"/>
      <c r="M470" s="10"/>
      <c r="N470" s="10"/>
      <c r="O470" s="19"/>
      <c r="P470" s="19"/>
      <c r="Q470" s="10"/>
      <c r="R470" s="10"/>
      <c r="S470" s="10"/>
      <c r="T470" s="19"/>
      <c r="U470" s="19"/>
      <c r="V470" s="19"/>
      <c r="W470" s="19"/>
      <c r="X470" s="10"/>
      <c r="Y470" s="10"/>
      <c r="Z470" s="10"/>
      <c r="AA470" s="10"/>
      <c r="AB470" s="10"/>
      <c r="AC470" s="10"/>
      <c r="AD470" s="10"/>
      <c r="AE470" s="10"/>
      <c r="AF470" s="19"/>
      <c r="AG470" s="19"/>
      <c r="AH470" s="19"/>
      <c r="AI470" s="19"/>
      <c r="AJ470" s="19"/>
      <c r="AK470" s="19"/>
      <c r="AL470" s="19"/>
      <c r="AM470" s="19"/>
      <c r="AN470" s="10"/>
      <c r="AO470" s="10"/>
      <c r="AP470" s="10"/>
      <c r="AQ470" s="10"/>
      <c r="AR470" s="10"/>
      <c r="AS470" s="10"/>
      <c r="AT470" s="10"/>
      <c r="AU470" s="10"/>
      <c r="AV470" s="10"/>
      <c r="AW470" s="10"/>
      <c r="AX470" s="10"/>
      <c r="AY470" s="10"/>
      <c r="AZ470" s="10"/>
      <c r="BA470" s="10"/>
      <c r="BB470" s="10"/>
      <c r="BC470" s="10"/>
      <c r="BD470" s="10"/>
    </row>
    <row r="471" spans="1:56" ht="15" customHeight="1" x14ac:dyDescent="0.25">
      <c r="A471" s="1"/>
      <c r="B471" s="152"/>
      <c r="C471" s="153"/>
      <c r="D471" s="153"/>
      <c r="E471" s="154"/>
      <c r="F471" s="10"/>
      <c r="G471" s="10"/>
      <c r="H471" s="10"/>
      <c r="I471" s="157"/>
      <c r="J471" s="158"/>
      <c r="K471" s="158"/>
      <c r="L471" s="158"/>
      <c r="M471" s="158"/>
      <c r="N471" s="159"/>
      <c r="O471" s="19" t="s">
        <v>176</v>
      </c>
      <c r="P471" s="19"/>
      <c r="Q471" s="10"/>
      <c r="R471" s="10"/>
      <c r="S471" s="152"/>
      <c r="T471" s="153"/>
      <c r="U471" s="153"/>
      <c r="V471" s="154"/>
      <c r="W471" s="38"/>
      <c r="X471" s="10"/>
      <c r="Y471" s="10"/>
      <c r="Z471" s="10"/>
      <c r="AA471" s="10"/>
      <c r="AB471" s="10"/>
      <c r="AC471" s="10"/>
      <c r="AD471" s="10"/>
      <c r="AE471" s="10"/>
      <c r="AF471" s="160">
        <f>IF(S471=0,I471,IF(S471&lt;1920,I471*0.7,IF(S471&lt;1970,I471*0.9,I471)))</f>
        <v>0</v>
      </c>
      <c r="AG471" s="161"/>
      <c r="AH471" s="161"/>
      <c r="AI471" s="161"/>
      <c r="AJ471" s="161"/>
      <c r="AK471" s="162"/>
      <c r="AL471" s="169" t="s">
        <v>176</v>
      </c>
      <c r="AM471" s="169"/>
      <c r="AN471" s="10"/>
      <c r="AO471" s="10"/>
      <c r="AP471" s="10"/>
      <c r="AQ471" s="10"/>
      <c r="AR471" s="10"/>
      <c r="AS471" s="10"/>
      <c r="AT471" s="10"/>
      <c r="AU471" s="10"/>
      <c r="AV471" s="10"/>
      <c r="AW471" s="10"/>
      <c r="AX471" s="10"/>
      <c r="AY471" s="10"/>
      <c r="AZ471" s="10"/>
      <c r="BA471" s="10"/>
      <c r="BB471" s="10"/>
      <c r="BC471" s="10"/>
      <c r="BD471" s="10"/>
    </row>
    <row r="472" spans="1:56" ht="2.25" customHeight="1" x14ac:dyDescent="0.25">
      <c r="A472" s="1"/>
      <c r="B472" s="6"/>
      <c r="C472" s="6"/>
      <c r="D472" s="6"/>
      <c r="E472" s="6"/>
      <c r="F472" s="19"/>
      <c r="G472" s="19"/>
      <c r="H472" s="19"/>
      <c r="I472" s="19"/>
      <c r="J472" s="19"/>
      <c r="K472" s="19"/>
      <c r="L472" s="19"/>
      <c r="M472" s="10"/>
      <c r="N472" s="10"/>
      <c r="O472" s="19"/>
      <c r="P472" s="19"/>
      <c r="Q472" s="10"/>
      <c r="R472" s="10"/>
      <c r="S472" s="10"/>
      <c r="T472" s="19"/>
      <c r="U472" s="19"/>
      <c r="V472" s="19"/>
      <c r="W472" s="19"/>
      <c r="X472" s="10"/>
      <c r="Y472" s="10"/>
      <c r="Z472" s="10"/>
      <c r="AA472" s="10"/>
      <c r="AB472" s="10"/>
      <c r="AC472" s="10"/>
      <c r="AD472" s="10"/>
      <c r="AE472" s="10"/>
      <c r="AF472" s="19"/>
      <c r="AG472" s="19"/>
      <c r="AH472" s="19"/>
      <c r="AI472" s="19"/>
      <c r="AJ472" s="19"/>
      <c r="AK472" s="19"/>
      <c r="AL472" s="19"/>
      <c r="AM472" s="19"/>
      <c r="AN472" s="10"/>
      <c r="AO472" s="10"/>
      <c r="AP472" s="10"/>
      <c r="AQ472" s="10"/>
      <c r="AR472" s="10"/>
      <c r="AS472" s="10"/>
      <c r="AT472" s="10"/>
      <c r="AU472" s="10"/>
      <c r="AV472" s="10"/>
      <c r="AW472" s="10"/>
      <c r="AX472" s="10"/>
      <c r="AY472" s="10"/>
      <c r="AZ472" s="10"/>
      <c r="BA472" s="10"/>
      <c r="BB472" s="10"/>
      <c r="BC472" s="10"/>
      <c r="BD472" s="10"/>
    </row>
    <row r="473" spans="1:56" ht="15" customHeight="1" x14ac:dyDescent="0.25">
      <c r="A473" s="1"/>
      <c r="B473" s="152"/>
      <c r="C473" s="153"/>
      <c r="D473" s="153"/>
      <c r="E473" s="154"/>
      <c r="F473" s="10"/>
      <c r="G473" s="10"/>
      <c r="H473" s="10"/>
      <c r="I473" s="157"/>
      <c r="J473" s="158"/>
      <c r="K473" s="158"/>
      <c r="L473" s="158"/>
      <c r="M473" s="158"/>
      <c r="N473" s="159"/>
      <c r="O473" s="19" t="s">
        <v>176</v>
      </c>
      <c r="P473" s="19"/>
      <c r="Q473" s="10"/>
      <c r="R473" s="10"/>
      <c r="S473" s="152"/>
      <c r="T473" s="153"/>
      <c r="U473" s="153"/>
      <c r="V473" s="154"/>
      <c r="W473" s="38"/>
      <c r="X473" s="10"/>
      <c r="Y473" s="10"/>
      <c r="Z473" s="10"/>
      <c r="AA473" s="10"/>
      <c r="AB473" s="10"/>
      <c r="AC473" s="10"/>
      <c r="AD473" s="10"/>
      <c r="AE473" s="10"/>
      <c r="AF473" s="160">
        <f>IF(S473=0,I473,IF(S473&lt;1920,I473*0.7,IF(S473&lt;1970,I473*0.9,I473)))</f>
        <v>0</v>
      </c>
      <c r="AG473" s="161"/>
      <c r="AH473" s="161"/>
      <c r="AI473" s="161"/>
      <c r="AJ473" s="161"/>
      <c r="AK473" s="162"/>
      <c r="AL473" s="169" t="s">
        <v>176</v>
      </c>
      <c r="AM473" s="169"/>
      <c r="AN473" s="10"/>
      <c r="AO473" s="10"/>
      <c r="AP473" s="10"/>
      <c r="AQ473" s="10"/>
      <c r="AR473" s="10"/>
      <c r="AS473" s="10"/>
      <c r="AT473" s="10"/>
      <c r="AU473" s="10"/>
      <c r="AV473" s="10"/>
      <c r="AW473" s="10"/>
      <c r="AX473" s="10"/>
      <c r="AY473" s="10"/>
      <c r="AZ473" s="10"/>
      <c r="BA473" s="10"/>
      <c r="BB473" s="10"/>
      <c r="BC473" s="10"/>
      <c r="BD473" s="10"/>
    </row>
    <row r="474" spans="1:56" ht="2.25" customHeight="1" x14ac:dyDescent="0.25">
      <c r="A474" s="1"/>
      <c r="B474" s="6"/>
      <c r="C474" s="6"/>
      <c r="D474" s="6"/>
      <c r="E474" s="6"/>
      <c r="F474" s="19"/>
      <c r="G474" s="19"/>
      <c r="H474" s="19"/>
      <c r="I474" s="19"/>
      <c r="J474" s="19"/>
      <c r="K474" s="19"/>
      <c r="L474" s="19"/>
      <c r="M474" s="10"/>
      <c r="N474" s="10"/>
      <c r="O474" s="19"/>
      <c r="P474" s="19"/>
      <c r="Q474" s="10"/>
      <c r="R474" s="10"/>
      <c r="S474" s="10"/>
      <c r="T474" s="19"/>
      <c r="U474" s="19"/>
      <c r="V474" s="19"/>
      <c r="W474" s="19"/>
      <c r="X474" s="10"/>
      <c r="Y474" s="10"/>
      <c r="Z474" s="10"/>
      <c r="AA474" s="10"/>
      <c r="AB474" s="10"/>
      <c r="AC474" s="10"/>
      <c r="AD474" s="10"/>
      <c r="AE474" s="10"/>
      <c r="AF474" s="19"/>
      <c r="AG474" s="19"/>
      <c r="AH474" s="19"/>
      <c r="AI474" s="19"/>
      <c r="AJ474" s="19"/>
      <c r="AK474" s="19"/>
      <c r="AL474" s="19"/>
      <c r="AM474" s="19"/>
      <c r="AN474" s="10"/>
      <c r="AO474" s="10"/>
      <c r="AP474" s="10"/>
      <c r="AQ474" s="10"/>
      <c r="AR474" s="10"/>
      <c r="AS474" s="10"/>
      <c r="AT474" s="10"/>
      <c r="AU474" s="10"/>
      <c r="AV474" s="10"/>
      <c r="AW474" s="10"/>
      <c r="AX474" s="10"/>
      <c r="AY474" s="10"/>
      <c r="AZ474" s="10"/>
      <c r="BA474" s="10"/>
      <c r="BB474" s="10"/>
      <c r="BC474" s="10"/>
      <c r="BD474" s="10"/>
    </row>
    <row r="475" spans="1:56" ht="15" customHeight="1" x14ac:dyDescent="0.25">
      <c r="A475" s="1"/>
      <c r="B475" s="152"/>
      <c r="C475" s="153"/>
      <c r="D475" s="153"/>
      <c r="E475" s="154"/>
      <c r="F475" s="10"/>
      <c r="G475" s="10"/>
      <c r="H475" s="10"/>
      <c r="I475" s="157"/>
      <c r="J475" s="158"/>
      <c r="K475" s="158"/>
      <c r="L475" s="158"/>
      <c r="M475" s="158"/>
      <c r="N475" s="159"/>
      <c r="O475" s="19" t="s">
        <v>176</v>
      </c>
      <c r="P475" s="19"/>
      <c r="Q475" s="10"/>
      <c r="R475" s="10"/>
      <c r="S475" s="152"/>
      <c r="T475" s="153"/>
      <c r="U475" s="153"/>
      <c r="V475" s="154"/>
      <c r="W475" s="38"/>
      <c r="X475" s="10"/>
      <c r="Y475" s="10"/>
      <c r="Z475" s="10"/>
      <c r="AA475" s="10"/>
      <c r="AB475" s="10"/>
      <c r="AC475" s="10"/>
      <c r="AD475" s="10"/>
      <c r="AE475" s="10"/>
      <c r="AF475" s="160">
        <f>IF(S475=0,I475,IF(S475&lt;1920,I475*0.7,IF(S475&lt;1970,I475*0.9,I475)))</f>
        <v>0</v>
      </c>
      <c r="AG475" s="161"/>
      <c r="AH475" s="161"/>
      <c r="AI475" s="161"/>
      <c r="AJ475" s="161"/>
      <c r="AK475" s="162"/>
      <c r="AL475" s="169" t="s">
        <v>176</v>
      </c>
      <c r="AM475" s="169"/>
      <c r="AN475" s="10"/>
      <c r="AO475" s="10"/>
      <c r="AP475" s="10"/>
      <c r="AQ475" s="10"/>
      <c r="AR475" s="10"/>
      <c r="AS475" s="10"/>
      <c r="AT475" s="10"/>
      <c r="AU475" s="10"/>
      <c r="AV475" s="10"/>
      <c r="AW475" s="10"/>
      <c r="AX475" s="10"/>
      <c r="AY475" s="10"/>
      <c r="AZ475" s="10"/>
      <c r="BA475" s="10"/>
      <c r="BB475" s="10"/>
      <c r="BC475" s="10"/>
      <c r="BD475" s="10"/>
    </row>
    <row r="476" spans="1:56" ht="2.25" customHeight="1" x14ac:dyDescent="0.25">
      <c r="A476" s="1"/>
      <c r="B476" s="6"/>
      <c r="C476" s="6"/>
      <c r="D476" s="6"/>
      <c r="E476" s="6"/>
      <c r="F476" s="19"/>
      <c r="G476" s="19"/>
      <c r="H476" s="19"/>
      <c r="I476" s="19"/>
      <c r="J476" s="19"/>
      <c r="K476" s="19"/>
      <c r="L476" s="19"/>
      <c r="M476" s="10"/>
      <c r="N476" s="10"/>
      <c r="O476" s="19"/>
      <c r="P476" s="19"/>
      <c r="Q476" s="10"/>
      <c r="R476" s="10"/>
      <c r="S476" s="10"/>
      <c r="T476" s="19"/>
      <c r="U476" s="19"/>
      <c r="V476" s="19"/>
      <c r="W476" s="19"/>
      <c r="X476" s="10"/>
      <c r="Y476" s="10"/>
      <c r="Z476" s="10"/>
      <c r="AA476" s="10"/>
      <c r="AB476" s="10"/>
      <c r="AC476" s="10"/>
      <c r="AD476" s="10"/>
      <c r="AE476" s="10"/>
      <c r="AF476" s="19"/>
      <c r="AG476" s="19"/>
      <c r="AH476" s="19"/>
      <c r="AI476" s="19"/>
      <c r="AJ476" s="19"/>
      <c r="AK476" s="19"/>
      <c r="AL476" s="19"/>
      <c r="AM476" s="19"/>
      <c r="AN476" s="10"/>
      <c r="AO476" s="10"/>
      <c r="AP476" s="10"/>
      <c r="AQ476" s="10"/>
      <c r="AR476" s="10"/>
      <c r="AS476" s="10"/>
      <c r="AT476" s="10"/>
      <c r="AU476" s="10"/>
      <c r="AV476" s="10"/>
      <c r="AW476" s="10"/>
      <c r="AX476" s="10"/>
      <c r="AY476" s="10"/>
      <c r="AZ476" s="10"/>
      <c r="BA476" s="10"/>
      <c r="BB476" s="10"/>
      <c r="BC476" s="10"/>
      <c r="BD476" s="10"/>
    </row>
    <row r="477" spans="1:56" ht="15" customHeight="1" x14ac:dyDescent="0.25">
      <c r="A477" s="1"/>
      <c r="B477" s="152"/>
      <c r="C477" s="153"/>
      <c r="D477" s="153"/>
      <c r="E477" s="154"/>
      <c r="F477" s="10"/>
      <c r="G477" s="10"/>
      <c r="H477" s="10"/>
      <c r="I477" s="157"/>
      <c r="J477" s="158"/>
      <c r="K477" s="158"/>
      <c r="L477" s="158"/>
      <c r="M477" s="158"/>
      <c r="N477" s="159"/>
      <c r="O477" s="19" t="s">
        <v>176</v>
      </c>
      <c r="P477" s="19"/>
      <c r="Q477" s="10"/>
      <c r="R477" s="10"/>
      <c r="S477" s="152"/>
      <c r="T477" s="153"/>
      <c r="U477" s="153"/>
      <c r="V477" s="154"/>
      <c r="W477" s="38"/>
      <c r="X477" s="10"/>
      <c r="Y477" s="10"/>
      <c r="Z477" s="10"/>
      <c r="AA477" s="10"/>
      <c r="AB477" s="10"/>
      <c r="AC477" s="10"/>
      <c r="AD477" s="10"/>
      <c r="AE477" s="10"/>
      <c r="AF477" s="160">
        <f>IF(S477=0,I477,IF(S477&lt;1920,I477*0.7,IF(S477&lt;1970,I477*0.9,I477)))</f>
        <v>0</v>
      </c>
      <c r="AG477" s="161"/>
      <c r="AH477" s="161"/>
      <c r="AI477" s="161"/>
      <c r="AJ477" s="161"/>
      <c r="AK477" s="162"/>
      <c r="AL477" s="169" t="s">
        <v>176</v>
      </c>
      <c r="AM477" s="169"/>
      <c r="AN477" s="10"/>
      <c r="AO477" s="10"/>
      <c r="AP477" s="10"/>
      <c r="AQ477" s="10"/>
      <c r="AR477" s="10"/>
      <c r="AS477" s="10"/>
      <c r="AT477" s="10"/>
      <c r="AU477" s="10"/>
      <c r="AV477" s="10"/>
      <c r="AW477" s="10"/>
      <c r="AX477" s="10"/>
      <c r="AY477" s="10"/>
      <c r="AZ477" s="10"/>
      <c r="BA477" s="10"/>
      <c r="BB477" s="10"/>
      <c r="BC477" s="10"/>
      <c r="BD477" s="10"/>
    </row>
    <row r="478" spans="1:56" ht="2.25" customHeight="1" x14ac:dyDescent="0.25">
      <c r="A478" s="1"/>
      <c r="B478" s="6"/>
      <c r="C478" s="6"/>
      <c r="D478" s="6"/>
      <c r="E478" s="6"/>
      <c r="F478" s="19"/>
      <c r="G478" s="19"/>
      <c r="H478" s="19"/>
      <c r="I478" s="19"/>
      <c r="J478" s="19"/>
      <c r="K478" s="19"/>
      <c r="L478" s="19"/>
      <c r="M478" s="10"/>
      <c r="N478" s="10"/>
      <c r="O478" s="19"/>
      <c r="P478" s="19"/>
      <c r="Q478" s="10"/>
      <c r="R478" s="10"/>
      <c r="S478" s="10"/>
      <c r="T478" s="19"/>
      <c r="U478" s="19"/>
      <c r="V478" s="19"/>
      <c r="W478" s="19"/>
      <c r="X478" s="10"/>
      <c r="Y478" s="10"/>
      <c r="Z478" s="10"/>
      <c r="AA478" s="10"/>
      <c r="AB478" s="10"/>
      <c r="AC478" s="10"/>
      <c r="AD478" s="10"/>
      <c r="AE478" s="10"/>
      <c r="AF478" s="19"/>
      <c r="AG478" s="19"/>
      <c r="AH478" s="19"/>
      <c r="AI478" s="19"/>
      <c r="AJ478" s="19"/>
      <c r="AK478" s="19"/>
      <c r="AL478" s="19"/>
      <c r="AM478" s="19"/>
      <c r="AN478" s="10"/>
      <c r="AO478" s="10"/>
      <c r="AP478" s="10"/>
      <c r="AQ478" s="10"/>
      <c r="AR478" s="10"/>
      <c r="AS478" s="10"/>
      <c r="AT478" s="10"/>
      <c r="AU478" s="10"/>
      <c r="AV478" s="10"/>
      <c r="AW478" s="10"/>
      <c r="AX478" s="10"/>
      <c r="AY478" s="10"/>
      <c r="AZ478" s="10"/>
      <c r="BA478" s="10"/>
      <c r="BB478" s="10"/>
      <c r="BC478" s="10"/>
      <c r="BD478" s="10"/>
    </row>
    <row r="479" spans="1:56" ht="15" customHeight="1" x14ac:dyDescent="0.25">
      <c r="A479" s="1"/>
      <c r="B479" s="152"/>
      <c r="C479" s="153"/>
      <c r="D479" s="153"/>
      <c r="E479" s="154"/>
      <c r="F479" s="10"/>
      <c r="G479" s="10"/>
      <c r="H479" s="10"/>
      <c r="I479" s="157"/>
      <c r="J479" s="158"/>
      <c r="K479" s="158"/>
      <c r="L479" s="158"/>
      <c r="M479" s="158"/>
      <c r="N479" s="159"/>
      <c r="O479" s="19" t="s">
        <v>176</v>
      </c>
      <c r="P479" s="19"/>
      <c r="Q479" s="10"/>
      <c r="R479" s="10"/>
      <c r="S479" s="152"/>
      <c r="T479" s="153"/>
      <c r="U479" s="153"/>
      <c r="V479" s="154"/>
      <c r="W479" s="38"/>
      <c r="X479" s="10"/>
      <c r="Y479" s="10"/>
      <c r="Z479" s="10"/>
      <c r="AA479" s="10"/>
      <c r="AB479" s="10"/>
      <c r="AC479" s="10"/>
      <c r="AD479" s="10"/>
      <c r="AE479" s="10"/>
      <c r="AF479" s="160">
        <f>IF(S479=0,I479,IF(S479&lt;1920,I479*0.7,IF(S479&lt;1970,I479*0.9,I479)))</f>
        <v>0</v>
      </c>
      <c r="AG479" s="161"/>
      <c r="AH479" s="161"/>
      <c r="AI479" s="161"/>
      <c r="AJ479" s="161"/>
      <c r="AK479" s="162"/>
      <c r="AL479" s="169" t="s">
        <v>176</v>
      </c>
      <c r="AM479" s="169"/>
      <c r="AN479" s="10"/>
      <c r="AO479" s="10"/>
      <c r="AP479" s="10"/>
      <c r="AQ479" s="10"/>
      <c r="AR479" s="10"/>
      <c r="AS479" s="10"/>
      <c r="AT479" s="10"/>
      <c r="AU479" s="10"/>
      <c r="AV479" s="10"/>
      <c r="AW479" s="10"/>
      <c r="AX479" s="10"/>
      <c r="AY479" s="10"/>
      <c r="AZ479" s="10"/>
      <c r="BA479" s="10"/>
      <c r="BB479" s="10"/>
      <c r="BC479" s="10"/>
      <c r="BD479" s="10"/>
    </row>
    <row r="480" spans="1:56" ht="2.25" customHeight="1" x14ac:dyDescent="0.25">
      <c r="A480" s="1"/>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row>
    <row r="481" spans="1:56" ht="15" customHeight="1" x14ac:dyDescent="0.25">
      <c r="A481" s="89"/>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10"/>
      <c r="AR481" s="10"/>
      <c r="AS481" s="10"/>
      <c r="AT481" s="10"/>
      <c r="AU481" s="10"/>
      <c r="AV481" s="10"/>
      <c r="AW481" s="10"/>
      <c r="AX481" s="10"/>
      <c r="AY481" s="10"/>
      <c r="AZ481" s="10"/>
      <c r="BA481" s="10"/>
      <c r="BB481" s="10"/>
      <c r="BC481" s="10"/>
      <c r="BD481" s="10"/>
    </row>
    <row r="482" spans="1:56" ht="15" customHeight="1" x14ac:dyDescent="0.25">
      <c r="A482" s="1">
        <v>45</v>
      </c>
      <c r="B482" s="156" t="s">
        <v>197</v>
      </c>
      <c r="C482" s="236"/>
      <c r="D482" s="236"/>
      <c r="E482" s="236"/>
      <c r="F482" s="236"/>
      <c r="G482" s="236"/>
      <c r="H482" s="236"/>
      <c r="I482" s="236"/>
      <c r="J482" s="236"/>
      <c r="K482" s="236"/>
      <c r="L482" s="236"/>
      <c r="M482" s="236"/>
      <c r="N482" s="236"/>
      <c r="O482" s="236"/>
      <c r="P482" s="236"/>
      <c r="Q482" s="236"/>
      <c r="R482" s="236"/>
      <c r="S482" s="236"/>
      <c r="T482" s="236"/>
      <c r="U482" s="236"/>
      <c r="V482" s="236"/>
      <c r="W482" s="236"/>
      <c r="X482" s="236"/>
      <c r="Y482" s="236"/>
      <c r="Z482" s="236"/>
      <c r="AA482" s="236"/>
      <c r="AB482" s="236"/>
      <c r="AC482" s="236"/>
      <c r="AD482" s="236"/>
      <c r="AE482" s="236"/>
      <c r="AF482" s="236"/>
      <c r="AG482" s="236"/>
      <c r="AH482" s="236"/>
      <c r="AI482" s="236"/>
      <c r="AJ482" s="236"/>
      <c r="AK482" s="236"/>
      <c r="AL482" s="236"/>
      <c r="AM482" s="236"/>
      <c r="AN482" s="236"/>
      <c r="AO482" s="236"/>
      <c r="AP482" s="236"/>
      <c r="AQ482" s="10"/>
      <c r="AR482" s="10"/>
      <c r="AS482" s="10"/>
      <c r="AT482" s="10"/>
      <c r="AU482" s="10"/>
      <c r="AV482" s="10"/>
      <c r="AW482" s="10"/>
      <c r="AX482" s="10"/>
      <c r="AY482" s="10"/>
      <c r="AZ482" s="10"/>
      <c r="BA482" s="10"/>
      <c r="BB482" s="10"/>
      <c r="BC482" s="10"/>
      <c r="BD482" s="10"/>
    </row>
    <row r="483" spans="1:56" ht="15" customHeight="1" x14ac:dyDescent="0.25">
      <c r="A483" s="1"/>
      <c r="B483" s="236"/>
      <c r="C483" s="236"/>
      <c r="D483" s="236"/>
      <c r="E483" s="236"/>
      <c r="F483" s="236"/>
      <c r="G483" s="236"/>
      <c r="H483" s="236"/>
      <c r="I483" s="236"/>
      <c r="J483" s="236"/>
      <c r="K483" s="236"/>
      <c r="L483" s="236"/>
      <c r="M483" s="236"/>
      <c r="N483" s="236"/>
      <c r="O483" s="236"/>
      <c r="P483" s="236"/>
      <c r="Q483" s="236"/>
      <c r="R483" s="236"/>
      <c r="S483" s="236"/>
      <c r="T483" s="236"/>
      <c r="U483" s="236"/>
      <c r="V483" s="236"/>
      <c r="W483" s="236"/>
      <c r="X483" s="236"/>
      <c r="Y483" s="236"/>
      <c r="Z483" s="236"/>
      <c r="AA483" s="236"/>
      <c r="AB483" s="236"/>
      <c r="AC483" s="236"/>
      <c r="AD483" s="236"/>
      <c r="AE483" s="236"/>
      <c r="AF483" s="236"/>
      <c r="AG483" s="236"/>
      <c r="AH483" s="236"/>
      <c r="AI483" s="236"/>
      <c r="AJ483" s="236"/>
      <c r="AK483" s="236"/>
      <c r="AL483" s="236"/>
      <c r="AM483" s="236"/>
      <c r="AN483" s="236"/>
      <c r="AO483" s="236"/>
      <c r="AP483" s="236"/>
      <c r="AQ483" s="10"/>
      <c r="AR483" s="10"/>
      <c r="AS483" s="10"/>
      <c r="AT483" s="10"/>
      <c r="AU483" s="10"/>
      <c r="AV483" s="10"/>
      <c r="AW483" s="10"/>
      <c r="AX483" s="10"/>
      <c r="AY483" s="10"/>
      <c r="AZ483" s="10"/>
      <c r="BA483" s="10"/>
      <c r="BB483" s="10"/>
      <c r="BC483" s="10"/>
      <c r="BD483" s="10"/>
    </row>
    <row r="484" spans="1:56" ht="15" customHeight="1" x14ac:dyDescent="0.25">
      <c r="A484" s="1"/>
      <c r="B484" s="236"/>
      <c r="C484" s="236"/>
      <c r="D484" s="236"/>
      <c r="E484" s="236"/>
      <c r="F484" s="236"/>
      <c r="G484" s="236"/>
      <c r="H484" s="236"/>
      <c r="I484" s="236"/>
      <c r="J484" s="236"/>
      <c r="K484" s="236"/>
      <c r="L484" s="236"/>
      <c r="M484" s="236"/>
      <c r="N484" s="236"/>
      <c r="O484" s="236"/>
      <c r="P484" s="236"/>
      <c r="Q484" s="236"/>
      <c r="R484" s="236"/>
      <c r="S484" s="236"/>
      <c r="T484" s="236"/>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10"/>
      <c r="AR484" s="10"/>
      <c r="AS484" s="10"/>
      <c r="AT484" s="10"/>
      <c r="AU484" s="10"/>
      <c r="AV484" s="10"/>
      <c r="AW484" s="10"/>
      <c r="AX484" s="10"/>
      <c r="AY484" s="10"/>
      <c r="AZ484" s="10"/>
      <c r="BA484" s="10"/>
      <c r="BB484" s="10"/>
      <c r="BC484" s="10"/>
      <c r="BD484" s="10"/>
    </row>
    <row r="485" spans="1:56" ht="15" customHeight="1" x14ac:dyDescent="0.25">
      <c r="A485" s="1"/>
      <c r="B485" s="236"/>
      <c r="C485" s="236"/>
      <c r="D485" s="236"/>
      <c r="E485" s="236"/>
      <c r="F485" s="236"/>
      <c r="G485" s="236"/>
      <c r="H485" s="236"/>
      <c r="I485" s="236"/>
      <c r="J485" s="236"/>
      <c r="K485" s="236"/>
      <c r="L485" s="236"/>
      <c r="M485" s="236"/>
      <c r="N485" s="236"/>
      <c r="O485" s="236"/>
      <c r="P485" s="236"/>
      <c r="Q485" s="236"/>
      <c r="R485" s="236"/>
      <c r="S485" s="236"/>
      <c r="T485" s="236"/>
      <c r="U485" s="236"/>
      <c r="V485" s="236"/>
      <c r="W485" s="236"/>
      <c r="X485" s="236"/>
      <c r="Y485" s="236"/>
      <c r="Z485" s="236"/>
      <c r="AA485" s="236"/>
      <c r="AB485" s="236"/>
      <c r="AC485" s="236"/>
      <c r="AD485" s="236"/>
      <c r="AE485" s="236"/>
      <c r="AF485" s="236"/>
      <c r="AG485" s="236"/>
      <c r="AH485" s="236"/>
      <c r="AI485" s="236"/>
      <c r="AJ485" s="236"/>
      <c r="AK485" s="236"/>
      <c r="AL485" s="236"/>
      <c r="AM485" s="236"/>
      <c r="AN485" s="236"/>
      <c r="AO485" s="236"/>
      <c r="AP485" s="236"/>
      <c r="AQ485" s="10"/>
      <c r="AR485" s="10"/>
      <c r="AS485" s="10"/>
      <c r="AT485" s="10"/>
      <c r="AU485" s="10"/>
      <c r="AV485" s="10"/>
      <c r="AW485" s="10"/>
      <c r="AX485" s="10"/>
      <c r="AY485" s="10"/>
      <c r="AZ485" s="10"/>
      <c r="BA485" s="10"/>
      <c r="BB485" s="10"/>
      <c r="BC485" s="10"/>
      <c r="BD485" s="10"/>
    </row>
    <row r="486" spans="1:56" ht="30" customHeight="1" x14ac:dyDescent="0.25">
      <c r="A486" s="1"/>
      <c r="B486" s="156" t="s">
        <v>192</v>
      </c>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c r="AA486" s="156"/>
      <c r="AB486" s="156"/>
      <c r="AC486" s="156"/>
      <c r="AD486" s="156"/>
      <c r="AE486" s="156"/>
      <c r="AF486" s="156"/>
      <c r="AG486" s="156"/>
      <c r="AH486" s="156"/>
      <c r="AI486" s="156"/>
      <c r="AJ486" s="156"/>
      <c r="AK486" s="156"/>
      <c r="AL486" s="156"/>
      <c r="AM486" s="156"/>
      <c r="AN486" s="156"/>
      <c r="AO486" s="156"/>
      <c r="AP486" s="46"/>
      <c r="AQ486" s="10"/>
      <c r="AR486" s="10"/>
      <c r="AS486" s="10"/>
      <c r="AT486" s="10"/>
      <c r="AU486" s="10"/>
      <c r="AV486" s="10"/>
      <c r="AW486" s="10"/>
      <c r="AX486" s="10"/>
      <c r="AY486" s="10"/>
      <c r="AZ486" s="10"/>
      <c r="BA486" s="10"/>
      <c r="BB486" s="10"/>
      <c r="BC486" s="10"/>
      <c r="BD486" s="10"/>
    </row>
    <row r="487" spans="1:56" ht="2.25" customHeight="1" x14ac:dyDescent="0.25">
      <c r="A487" s="1"/>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row>
    <row r="488" spans="1:56" ht="15" customHeight="1" x14ac:dyDescent="0.25">
      <c r="A488" s="1"/>
      <c r="B488" s="181" t="s">
        <v>198</v>
      </c>
      <c r="C488" s="181"/>
      <c r="D488" s="181"/>
      <c r="E488" s="181"/>
      <c r="F488" s="10"/>
      <c r="G488" s="176" t="s">
        <v>194</v>
      </c>
      <c r="H488" s="121"/>
      <c r="I488" s="121"/>
      <c r="J488" s="121"/>
      <c r="K488" s="121"/>
      <c r="L488" s="121"/>
      <c r="M488" s="121"/>
      <c r="N488" s="121"/>
      <c r="O488" s="19"/>
      <c r="P488" s="175" t="s">
        <v>195</v>
      </c>
      <c r="Q488" s="121"/>
      <c r="R488" s="121"/>
      <c r="S488" s="121"/>
      <c r="T488" s="14"/>
      <c r="U488" s="176" t="s">
        <v>196</v>
      </c>
      <c r="V488" s="109"/>
      <c r="W488" s="109"/>
      <c r="X488" s="109"/>
      <c r="Y488" s="109"/>
      <c r="Z488" s="109"/>
      <c r="AA488" s="109"/>
      <c r="AB488" s="109"/>
      <c r="AC488" s="109"/>
      <c r="AD488" s="121"/>
      <c r="AE488" s="121"/>
      <c r="AF488" s="10"/>
      <c r="AG488" s="176" t="s">
        <v>199</v>
      </c>
      <c r="AH488" s="182"/>
      <c r="AI488" s="182"/>
      <c r="AJ488" s="182"/>
      <c r="AK488" s="182"/>
      <c r="AL488" s="182"/>
      <c r="AM488" s="182"/>
      <c r="AN488" s="182"/>
      <c r="AO488" s="182"/>
      <c r="AP488" s="10"/>
      <c r="AQ488" s="10"/>
      <c r="AR488" s="10"/>
      <c r="AS488" s="10"/>
      <c r="AT488" s="10"/>
      <c r="AU488" s="10"/>
      <c r="AV488" s="10"/>
      <c r="AW488" s="10"/>
      <c r="AX488" s="10"/>
      <c r="AY488" s="10"/>
      <c r="AZ488" s="10"/>
      <c r="BA488" s="10"/>
      <c r="BB488" s="10"/>
      <c r="BC488" s="10"/>
      <c r="BD488" s="10"/>
    </row>
    <row r="489" spans="1:56" ht="15" customHeight="1" x14ac:dyDescent="0.25">
      <c r="A489" s="1"/>
      <c r="B489" s="181"/>
      <c r="C489" s="181"/>
      <c r="D489" s="181"/>
      <c r="E489" s="181"/>
      <c r="F489" s="10"/>
      <c r="G489" s="121"/>
      <c r="H489" s="121"/>
      <c r="I489" s="121"/>
      <c r="J489" s="121"/>
      <c r="K489" s="121"/>
      <c r="L489" s="121"/>
      <c r="M489" s="121"/>
      <c r="N489" s="121"/>
      <c r="O489" s="19"/>
      <c r="P489" s="121"/>
      <c r="Q489" s="121"/>
      <c r="R489" s="121"/>
      <c r="S489" s="121"/>
      <c r="T489" s="14"/>
      <c r="U489" s="109"/>
      <c r="V489" s="109"/>
      <c r="W489" s="109"/>
      <c r="X489" s="109"/>
      <c r="Y489" s="109"/>
      <c r="Z489" s="109"/>
      <c r="AA489" s="109"/>
      <c r="AB489" s="109"/>
      <c r="AC489" s="109"/>
      <c r="AD489" s="121"/>
      <c r="AE489" s="121"/>
      <c r="AF489" s="10"/>
      <c r="AG489" s="182"/>
      <c r="AH489" s="182"/>
      <c r="AI489" s="182"/>
      <c r="AJ489" s="182"/>
      <c r="AK489" s="182"/>
      <c r="AL489" s="182"/>
      <c r="AM489" s="182"/>
      <c r="AN489" s="182"/>
      <c r="AO489" s="182"/>
      <c r="AP489" s="10"/>
      <c r="AQ489" s="10"/>
      <c r="AR489" s="10"/>
      <c r="AS489" s="10"/>
      <c r="AT489" s="10"/>
      <c r="AU489" s="10"/>
      <c r="AV489" s="10"/>
      <c r="AW489" s="10"/>
      <c r="AX489" s="10"/>
      <c r="AY489" s="10"/>
      <c r="AZ489" s="10"/>
      <c r="BA489" s="10"/>
      <c r="BB489" s="10"/>
      <c r="BC489" s="10"/>
      <c r="BD489" s="10"/>
    </row>
    <row r="490" spans="1:56" ht="15" customHeight="1" x14ac:dyDescent="0.25">
      <c r="A490" s="1"/>
      <c r="B490" s="10"/>
      <c r="C490" s="10"/>
      <c r="D490" s="10"/>
      <c r="E490" s="10"/>
      <c r="F490" s="10"/>
      <c r="G490" s="10"/>
      <c r="H490" s="10"/>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0"/>
      <c r="AG490" s="19"/>
      <c r="AH490" s="19"/>
      <c r="AI490" s="19"/>
      <c r="AJ490" s="19"/>
      <c r="AK490" s="19"/>
      <c r="AL490" s="19"/>
      <c r="AM490" s="19"/>
      <c r="AN490" s="19"/>
      <c r="AO490" s="19"/>
      <c r="AP490" s="10"/>
      <c r="AQ490" s="10"/>
      <c r="AR490" s="10"/>
      <c r="AS490" s="10"/>
      <c r="AT490" s="10"/>
      <c r="AU490" s="10"/>
      <c r="AV490" s="10"/>
      <c r="AW490" s="10"/>
      <c r="AX490" s="10"/>
      <c r="AY490" s="10"/>
      <c r="AZ490" s="10"/>
      <c r="BA490" s="10"/>
      <c r="BB490" s="10"/>
      <c r="BC490" s="10"/>
      <c r="BD490" s="10"/>
    </row>
    <row r="491" spans="1:56" ht="15" customHeight="1" x14ac:dyDescent="0.25">
      <c r="A491" s="1"/>
      <c r="B491" s="152"/>
      <c r="C491" s="153"/>
      <c r="D491" s="153"/>
      <c r="E491" s="154"/>
      <c r="F491" s="10"/>
      <c r="G491" s="157"/>
      <c r="H491" s="158"/>
      <c r="I491" s="158"/>
      <c r="J491" s="158"/>
      <c r="K491" s="158"/>
      <c r="L491" s="159"/>
      <c r="M491" s="169" t="s">
        <v>176</v>
      </c>
      <c r="N491" s="169"/>
      <c r="O491" s="19"/>
      <c r="P491" s="178"/>
      <c r="Q491" s="179"/>
      <c r="R491" s="179"/>
      <c r="S491" s="180"/>
      <c r="T491" s="10"/>
      <c r="U491" s="19"/>
      <c r="V491" s="19"/>
      <c r="W491" s="19"/>
      <c r="X491" s="160">
        <f>IF(P491=0,G491,IF(P491&lt;1920,G491*0.7,IF(P491&lt;1970,G491*0.9,G491)))</f>
        <v>0</v>
      </c>
      <c r="Y491" s="161"/>
      <c r="Z491" s="161"/>
      <c r="AA491" s="161"/>
      <c r="AB491" s="161"/>
      <c r="AC491" s="162"/>
      <c r="AD491" s="169" t="s">
        <v>176</v>
      </c>
      <c r="AE491" s="169"/>
      <c r="AF491" s="10"/>
      <c r="AG491" s="183"/>
      <c r="AH491" s="183"/>
      <c r="AI491" s="183"/>
      <c r="AJ491" s="183"/>
      <c r="AK491" s="19"/>
      <c r="AL491" s="19"/>
      <c r="AM491" s="19"/>
      <c r="AN491" s="19"/>
      <c r="AO491" s="19"/>
      <c r="AP491" s="10"/>
      <c r="AQ491" s="10"/>
      <c r="AR491" s="10"/>
      <c r="AS491" s="10"/>
      <c r="AT491" s="10"/>
      <c r="AU491" s="10"/>
      <c r="AV491" s="10"/>
      <c r="AW491" s="10"/>
      <c r="AX491" s="10"/>
      <c r="AY491" s="10"/>
      <c r="AZ491" s="10"/>
      <c r="BA491" s="10"/>
      <c r="BB491" s="10"/>
      <c r="BC491" s="10"/>
      <c r="BD491" s="10"/>
    </row>
    <row r="492" spans="1:56" ht="2.25" customHeight="1" x14ac:dyDescent="0.25">
      <c r="A492" s="1"/>
      <c r="B492" s="14"/>
      <c r="C492" s="14"/>
      <c r="D492" s="14"/>
      <c r="E492" s="14"/>
      <c r="F492" s="10"/>
      <c r="G492" s="14"/>
      <c r="H492" s="14"/>
      <c r="I492" s="6"/>
      <c r="J492" s="6"/>
      <c r="K492" s="6"/>
      <c r="L492" s="6"/>
      <c r="M492" s="19"/>
      <c r="N492" s="19"/>
      <c r="O492" s="19"/>
      <c r="P492" s="6"/>
      <c r="Q492" s="6"/>
      <c r="R492" s="6"/>
      <c r="S492" s="6"/>
      <c r="T492" s="19"/>
      <c r="U492" s="19"/>
      <c r="V492" s="19"/>
      <c r="W492" s="10"/>
      <c r="X492" s="10"/>
      <c r="Y492" s="10"/>
      <c r="Z492" s="10"/>
      <c r="AA492" s="10"/>
      <c r="AB492" s="10"/>
      <c r="AC492" s="19"/>
      <c r="AD492" s="19"/>
      <c r="AE492" s="19"/>
      <c r="AF492" s="10"/>
      <c r="AG492" s="19"/>
      <c r="AH492" s="19"/>
      <c r="AI492" s="19"/>
      <c r="AJ492" s="19"/>
      <c r="AK492" s="19"/>
      <c r="AL492" s="19"/>
      <c r="AM492" s="19"/>
      <c r="AN492" s="19"/>
      <c r="AO492" s="19"/>
      <c r="AP492" s="10"/>
      <c r="AQ492" s="10"/>
      <c r="AR492" s="10"/>
      <c r="AS492" s="10"/>
      <c r="AT492" s="10"/>
      <c r="AU492" s="10"/>
      <c r="AV492" s="10"/>
      <c r="AW492" s="10"/>
      <c r="AX492" s="10"/>
      <c r="AY492" s="10"/>
      <c r="AZ492" s="10"/>
      <c r="BA492" s="10"/>
      <c r="BB492" s="10"/>
      <c r="BC492" s="10"/>
      <c r="BD492" s="10"/>
    </row>
    <row r="493" spans="1:56" ht="15" customHeight="1" x14ac:dyDescent="0.25">
      <c r="A493" s="1"/>
      <c r="B493" s="152"/>
      <c r="C493" s="153"/>
      <c r="D493" s="153"/>
      <c r="E493" s="154"/>
      <c r="F493" s="10"/>
      <c r="G493" s="157"/>
      <c r="H493" s="158"/>
      <c r="I493" s="158"/>
      <c r="J493" s="158"/>
      <c r="K493" s="158"/>
      <c r="L493" s="159"/>
      <c r="M493" s="169" t="s">
        <v>176</v>
      </c>
      <c r="N493" s="169"/>
      <c r="O493" s="19"/>
      <c r="P493" s="178"/>
      <c r="Q493" s="179"/>
      <c r="R493" s="179"/>
      <c r="S493" s="180"/>
      <c r="T493" s="10"/>
      <c r="U493" s="19"/>
      <c r="V493" s="19"/>
      <c r="W493" s="10"/>
      <c r="X493" s="160">
        <f>IF(P493=0,G493,IF(P493&lt;1920,G493*0.7,IF(P493&lt;1970,G493*0.9,G493)))</f>
        <v>0</v>
      </c>
      <c r="Y493" s="161"/>
      <c r="Z493" s="161"/>
      <c r="AA493" s="161"/>
      <c r="AB493" s="161"/>
      <c r="AC493" s="162"/>
      <c r="AD493" s="169" t="s">
        <v>176</v>
      </c>
      <c r="AE493" s="169"/>
      <c r="AF493" s="10"/>
      <c r="AG493" s="183"/>
      <c r="AH493" s="183"/>
      <c r="AI493" s="183"/>
      <c r="AJ493" s="183"/>
      <c r="AK493" s="19"/>
      <c r="AL493" s="19"/>
      <c r="AM493" s="19"/>
      <c r="AN493" s="19"/>
      <c r="AO493" s="19"/>
      <c r="AP493" s="10"/>
      <c r="AQ493" s="10"/>
      <c r="AR493" s="10"/>
      <c r="AS493" s="10"/>
      <c r="AT493" s="10"/>
      <c r="AU493" s="10"/>
      <c r="AV493" s="10"/>
      <c r="AW493" s="10"/>
      <c r="AX493" s="10"/>
      <c r="AY493" s="10"/>
      <c r="AZ493" s="10"/>
      <c r="BA493" s="10"/>
      <c r="BB493" s="10"/>
      <c r="BC493" s="10"/>
      <c r="BD493" s="10"/>
    </row>
    <row r="494" spans="1:56" ht="15" customHeight="1" x14ac:dyDescent="0.25">
      <c r="A494" s="1"/>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row>
    <row r="495" spans="1:56" ht="15" customHeight="1" x14ac:dyDescent="0.25">
      <c r="A495" s="1">
        <v>46</v>
      </c>
      <c r="B495" s="90" t="s">
        <v>200</v>
      </c>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83">
        <f>IF((SUM(AF465,AF467,AF469,AF471,AF473,AF475,AF477,AF479)-SUM(X491,X493))&gt;0,(SUM(AF465,AF467,AF469,AF471,AF473,AF475,AF477,AF479)-SUM(X491,X493)),IF((SUM(AF465,AF467,AF469,AF471,AF473,AF475,AF477,AF479)-SUM(X491,X493))&lt;0,0,0))</f>
        <v>0</v>
      </c>
      <c r="AL495" s="84"/>
      <c r="AM495" s="84"/>
      <c r="AN495" s="85"/>
      <c r="AO495" s="169" t="s">
        <v>176</v>
      </c>
      <c r="AP495" s="169"/>
      <c r="AQ495" s="10"/>
      <c r="AR495" s="10"/>
      <c r="AS495" s="10"/>
      <c r="AT495" s="10"/>
      <c r="AU495" s="10"/>
      <c r="AV495" s="10"/>
      <c r="AW495" s="10"/>
      <c r="AX495" s="10"/>
      <c r="AY495" s="10"/>
      <c r="AZ495" s="10"/>
      <c r="BA495" s="10"/>
      <c r="BB495" s="10"/>
      <c r="BC495" s="10"/>
      <c r="BD495" s="10"/>
    </row>
    <row r="496" spans="1:56" ht="15" customHeight="1" x14ac:dyDescent="0.25">
      <c r="A496" s="89"/>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88"/>
      <c r="AN496" s="88"/>
      <c r="AO496" s="88"/>
      <c r="AP496" s="88"/>
      <c r="AQ496" s="10"/>
      <c r="AR496" s="10"/>
      <c r="AS496" s="10"/>
      <c r="AT496" s="10"/>
      <c r="AU496" s="10"/>
      <c r="AV496" s="10"/>
      <c r="AW496" s="10"/>
      <c r="AX496" s="10"/>
      <c r="AY496" s="10"/>
      <c r="AZ496" s="10"/>
      <c r="BA496" s="10"/>
      <c r="BB496" s="10"/>
      <c r="BC496" s="10"/>
      <c r="BD496" s="10"/>
    </row>
    <row r="497" spans="1:56" ht="15" customHeight="1" x14ac:dyDescent="0.25">
      <c r="A497" s="1">
        <v>47</v>
      </c>
      <c r="B497" s="170" t="s">
        <v>201</v>
      </c>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40"/>
      <c r="AE497" s="140"/>
      <c r="AF497" s="140"/>
      <c r="AG497" s="140"/>
      <c r="AH497" s="140"/>
      <c r="AI497" s="140"/>
      <c r="AJ497" s="140"/>
      <c r="AK497" s="140"/>
      <c r="AL497" s="140"/>
      <c r="AM497" s="140"/>
      <c r="AN497" s="140"/>
      <c r="AO497" s="140"/>
      <c r="AP497" s="140"/>
      <c r="AQ497" s="10"/>
      <c r="AR497" s="10"/>
      <c r="AS497" s="10"/>
      <c r="AT497" s="10"/>
      <c r="AU497" s="10"/>
      <c r="AV497" s="10"/>
      <c r="AW497" s="10"/>
      <c r="AX497" s="10"/>
      <c r="AY497" s="10"/>
      <c r="AZ497" s="10"/>
      <c r="BA497" s="10"/>
      <c r="BB497" s="10"/>
      <c r="BC497" s="10"/>
      <c r="BD497" s="10"/>
    </row>
    <row r="498" spans="1:56" ht="2.25" customHeight="1" x14ac:dyDescent="0.25">
      <c r="A498" s="1"/>
      <c r="B498" s="140"/>
      <c r="C498" s="140"/>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40"/>
      <c r="AE498" s="140"/>
      <c r="AF498" s="140"/>
      <c r="AG498" s="140"/>
      <c r="AH498" s="140"/>
      <c r="AI498" s="140"/>
      <c r="AJ498" s="140"/>
      <c r="AK498" s="140"/>
      <c r="AL498" s="140"/>
      <c r="AM498" s="140"/>
      <c r="AN498" s="140"/>
      <c r="AO498" s="140"/>
      <c r="AP498" s="140"/>
      <c r="AQ498" s="10"/>
      <c r="AR498" s="10"/>
      <c r="AS498" s="10"/>
      <c r="AT498" s="10"/>
      <c r="AU498" s="10"/>
      <c r="AV498" s="10"/>
      <c r="AW498" s="10"/>
      <c r="AX498" s="10"/>
      <c r="AY498" s="10"/>
      <c r="AZ498" s="10"/>
      <c r="BA498" s="10"/>
      <c r="BB498" s="10"/>
      <c r="BC498" s="10"/>
      <c r="BD498" s="10"/>
    </row>
    <row r="499" spans="1:56" ht="30" customHeight="1" x14ac:dyDescent="0.25">
      <c r="A499" s="1"/>
      <c r="B499" s="171" t="s">
        <v>192</v>
      </c>
      <c r="C499" s="171"/>
      <c r="D499" s="171"/>
      <c r="E499" s="171"/>
      <c r="F499" s="171"/>
      <c r="G499" s="171"/>
      <c r="H499" s="171"/>
      <c r="I499" s="171"/>
      <c r="J499" s="171"/>
      <c r="K499" s="171"/>
      <c r="L499" s="171"/>
      <c r="M499" s="171"/>
      <c r="N499" s="171"/>
      <c r="O499" s="171"/>
      <c r="P499" s="171"/>
      <c r="Q499" s="171"/>
      <c r="R499" s="171"/>
      <c r="S499" s="171"/>
      <c r="T499" s="171"/>
      <c r="U499" s="171"/>
      <c r="V499" s="171"/>
      <c r="W499" s="171"/>
      <c r="X499" s="171"/>
      <c r="Y499" s="171"/>
      <c r="Z499" s="171"/>
      <c r="AA499" s="171"/>
      <c r="AB499" s="171"/>
      <c r="AC499" s="171"/>
      <c r="AD499" s="171"/>
      <c r="AE499" s="171"/>
      <c r="AF499" s="171"/>
      <c r="AG499" s="171"/>
      <c r="AH499" s="171"/>
      <c r="AI499" s="171"/>
      <c r="AJ499" s="171"/>
      <c r="AK499" s="171"/>
      <c r="AL499" s="171"/>
      <c r="AM499" s="171"/>
      <c r="AN499" s="171"/>
      <c r="AO499" s="171"/>
      <c r="AP499" s="171"/>
      <c r="AQ499" s="10"/>
      <c r="AR499" s="10"/>
      <c r="AS499" s="10"/>
      <c r="AT499" s="10"/>
      <c r="AU499" s="10"/>
      <c r="AV499" s="10"/>
      <c r="AW499" s="10"/>
      <c r="AX499" s="10"/>
      <c r="AY499" s="10"/>
      <c r="AZ499" s="10"/>
      <c r="BA499" s="10"/>
      <c r="BB499" s="10"/>
      <c r="BC499" s="10"/>
      <c r="BD499" s="10"/>
    </row>
    <row r="500" spans="1:56" ht="15" customHeight="1" x14ac:dyDescent="0.25">
      <c r="A500" s="1"/>
      <c r="B500" s="174" t="s">
        <v>193</v>
      </c>
      <c r="C500" s="174"/>
      <c r="D500" s="174"/>
      <c r="E500" s="174"/>
      <c r="F500" s="174"/>
      <c r="G500" s="10"/>
      <c r="H500" s="10"/>
      <c r="I500" s="237" t="s">
        <v>194</v>
      </c>
      <c r="J500" s="237"/>
      <c r="K500" s="237"/>
      <c r="L500" s="237"/>
      <c r="M500" s="237"/>
      <c r="N500" s="237"/>
      <c r="O500" s="237"/>
      <c r="P500" s="237"/>
      <c r="Q500" s="10"/>
      <c r="R500" s="10"/>
      <c r="S500" s="238" t="s">
        <v>195</v>
      </c>
      <c r="T500" s="238"/>
      <c r="U500" s="238"/>
      <c r="V500" s="238"/>
      <c r="W500" s="10"/>
      <c r="X500" s="10"/>
      <c r="Y500" s="176" t="s">
        <v>196</v>
      </c>
      <c r="Z500" s="176"/>
      <c r="AA500" s="176"/>
      <c r="AB500" s="176"/>
      <c r="AC500" s="176"/>
      <c r="AD500" s="176"/>
      <c r="AE500" s="176"/>
      <c r="AF500" s="176"/>
      <c r="AG500" s="176"/>
      <c r="AH500" s="176"/>
      <c r="AI500" s="176"/>
      <c r="AJ500" s="10"/>
      <c r="AK500" s="10"/>
      <c r="AL500" s="10"/>
      <c r="AM500" s="10"/>
      <c r="AN500" s="10"/>
      <c r="AO500" s="10"/>
      <c r="AP500" s="10"/>
      <c r="AQ500" s="10"/>
      <c r="AR500" s="10"/>
      <c r="AS500" s="10"/>
      <c r="AT500" s="10"/>
      <c r="AU500" s="10"/>
      <c r="AV500" s="10"/>
      <c r="AW500" s="10"/>
      <c r="AX500" s="10"/>
      <c r="AY500" s="10"/>
      <c r="AZ500" s="10"/>
      <c r="BA500" s="10"/>
      <c r="BB500" s="10"/>
      <c r="BC500" s="10"/>
      <c r="BD500" s="10"/>
    </row>
    <row r="501" spans="1:56" ht="15" customHeight="1" x14ac:dyDescent="0.25">
      <c r="A501" s="1"/>
      <c r="B501" s="174"/>
      <c r="C501" s="174"/>
      <c r="D501" s="174"/>
      <c r="E501" s="174"/>
      <c r="F501" s="174"/>
      <c r="G501" s="10"/>
      <c r="H501" s="10"/>
      <c r="I501" s="237"/>
      <c r="J501" s="237"/>
      <c r="K501" s="237"/>
      <c r="L501" s="237"/>
      <c r="M501" s="237"/>
      <c r="N501" s="237"/>
      <c r="O501" s="237"/>
      <c r="P501" s="237"/>
      <c r="Q501" s="10"/>
      <c r="R501" s="10"/>
      <c r="S501" s="238"/>
      <c r="T501" s="238"/>
      <c r="U501" s="238"/>
      <c r="V501" s="238"/>
      <c r="W501" s="10"/>
      <c r="X501" s="10"/>
      <c r="Y501" s="176"/>
      <c r="Z501" s="176"/>
      <c r="AA501" s="176"/>
      <c r="AB501" s="176"/>
      <c r="AC501" s="176"/>
      <c r="AD501" s="176"/>
      <c r="AE501" s="176"/>
      <c r="AF501" s="176"/>
      <c r="AG501" s="176"/>
      <c r="AH501" s="176"/>
      <c r="AI501" s="176"/>
      <c r="AJ501" s="10"/>
      <c r="AK501" s="10"/>
      <c r="AL501" s="10"/>
      <c r="AM501" s="10"/>
      <c r="AN501" s="10"/>
      <c r="AO501" s="10"/>
      <c r="AP501" s="10"/>
      <c r="AQ501" s="10"/>
      <c r="AR501" s="10"/>
      <c r="AS501" s="10"/>
      <c r="AT501" s="10"/>
      <c r="AU501" s="10"/>
      <c r="AV501" s="10"/>
      <c r="AW501" s="10"/>
      <c r="AX501" s="10"/>
      <c r="AY501" s="10"/>
      <c r="AZ501" s="10"/>
      <c r="BA501" s="10"/>
      <c r="BB501" s="10"/>
      <c r="BC501" s="10"/>
      <c r="BD501" s="10"/>
    </row>
    <row r="502" spans="1:56" ht="2.25" customHeight="1" x14ac:dyDescent="0.25">
      <c r="A502" s="1"/>
      <c r="B502" s="10"/>
      <c r="C502" s="10"/>
      <c r="D502" s="10"/>
      <c r="E502" s="10"/>
      <c r="F502" s="10"/>
      <c r="G502" s="10"/>
      <c r="H502" s="10"/>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row>
    <row r="503" spans="1:56" ht="15" customHeight="1" x14ac:dyDescent="0.25">
      <c r="A503" s="1"/>
      <c r="B503" s="152"/>
      <c r="C503" s="153"/>
      <c r="D503" s="153"/>
      <c r="E503" s="154"/>
      <c r="F503" s="10"/>
      <c r="G503" s="10"/>
      <c r="H503" s="10"/>
      <c r="I503" s="157"/>
      <c r="J503" s="158"/>
      <c r="K503" s="158"/>
      <c r="L503" s="158"/>
      <c r="M503" s="158"/>
      <c r="N503" s="159"/>
      <c r="O503" s="19" t="s">
        <v>176</v>
      </c>
      <c r="P503" s="19"/>
      <c r="Q503" s="10"/>
      <c r="R503" s="10"/>
      <c r="S503" s="178"/>
      <c r="T503" s="179"/>
      <c r="U503" s="179"/>
      <c r="V503" s="180"/>
      <c r="W503" s="19"/>
      <c r="X503" s="10"/>
      <c r="Y503" s="10"/>
      <c r="Z503" s="10"/>
      <c r="AA503" s="10"/>
      <c r="AB503" s="239">
        <f>IF(S503=0,I503,IF(S503&lt;1920,I503*0.7,IF(S503&lt;1970,I503*0.9,I503)))</f>
        <v>0</v>
      </c>
      <c r="AC503" s="240"/>
      <c r="AD503" s="240"/>
      <c r="AE503" s="240"/>
      <c r="AF503" s="240"/>
      <c r="AG503" s="241"/>
      <c r="AH503" s="19" t="s">
        <v>176</v>
      </c>
      <c r="AI503" s="19"/>
      <c r="AJ503" s="10"/>
      <c r="AK503" s="10"/>
      <c r="AL503" s="10"/>
      <c r="AM503" s="10"/>
      <c r="AN503" s="10"/>
      <c r="AO503" s="10"/>
      <c r="AP503" s="10"/>
      <c r="AQ503" s="10"/>
      <c r="AR503" s="10"/>
      <c r="AS503" s="10"/>
      <c r="AT503" s="10"/>
      <c r="AU503" s="10"/>
      <c r="AV503" s="10"/>
      <c r="AW503" s="10"/>
      <c r="AX503" s="10"/>
      <c r="AY503" s="10"/>
      <c r="AZ503" s="10"/>
      <c r="BA503" s="10"/>
      <c r="BB503" s="10"/>
      <c r="BC503" s="10"/>
      <c r="BD503" s="10"/>
    </row>
    <row r="504" spans="1:56" ht="2.25" customHeight="1" x14ac:dyDescent="0.25">
      <c r="A504" s="1"/>
      <c r="B504" s="14"/>
      <c r="C504" s="14"/>
      <c r="D504" s="14"/>
      <c r="E504" s="14"/>
      <c r="F504" s="10"/>
      <c r="G504" s="10"/>
      <c r="H504" s="10"/>
      <c r="I504" s="10"/>
      <c r="J504" s="10"/>
      <c r="K504" s="19"/>
      <c r="L504" s="19"/>
      <c r="M504" s="19"/>
      <c r="N504" s="19"/>
      <c r="O504" s="19"/>
      <c r="P504" s="19"/>
      <c r="Q504" s="10"/>
      <c r="R504" s="10"/>
      <c r="S504" s="19"/>
      <c r="T504" s="19"/>
      <c r="U504" s="19"/>
      <c r="V504" s="19"/>
      <c r="W504" s="10"/>
      <c r="X504" s="10"/>
      <c r="Y504" s="10"/>
      <c r="Z504" s="10"/>
      <c r="AA504" s="10"/>
      <c r="AB504" s="10"/>
      <c r="AC504" s="10"/>
      <c r="AD504" s="10"/>
      <c r="AE504" s="10"/>
      <c r="AF504" s="10"/>
      <c r="AG504" s="19"/>
      <c r="AH504" s="19"/>
      <c r="AI504" s="19"/>
      <c r="AJ504" s="10"/>
      <c r="AK504" s="10"/>
      <c r="AL504" s="10"/>
      <c r="AM504" s="10"/>
      <c r="AN504" s="10"/>
      <c r="AO504" s="10"/>
      <c r="AP504" s="10"/>
      <c r="AQ504" s="10"/>
      <c r="AR504" s="10"/>
      <c r="AS504" s="10"/>
      <c r="AT504" s="10"/>
      <c r="AU504" s="10"/>
      <c r="AV504" s="10"/>
      <c r="AW504" s="10"/>
      <c r="AX504" s="10"/>
      <c r="AY504" s="10"/>
      <c r="AZ504" s="10"/>
      <c r="BA504" s="10"/>
      <c r="BB504" s="10"/>
      <c r="BC504" s="10"/>
      <c r="BD504" s="10"/>
    </row>
    <row r="505" spans="1:56" ht="15" customHeight="1" x14ac:dyDescent="0.25">
      <c r="A505" s="1"/>
      <c r="B505" s="152"/>
      <c r="C505" s="153"/>
      <c r="D505" s="153"/>
      <c r="E505" s="154"/>
      <c r="F505" s="10"/>
      <c r="G505" s="10"/>
      <c r="H505" s="10"/>
      <c r="I505" s="157"/>
      <c r="J505" s="158"/>
      <c r="K505" s="158"/>
      <c r="L505" s="158"/>
      <c r="M505" s="158"/>
      <c r="N505" s="159"/>
      <c r="O505" s="19" t="s">
        <v>176</v>
      </c>
      <c r="P505" s="19"/>
      <c r="Q505" s="10"/>
      <c r="R505" s="10"/>
      <c r="S505" s="178"/>
      <c r="T505" s="179"/>
      <c r="U505" s="179"/>
      <c r="V505" s="180"/>
      <c r="W505" s="10"/>
      <c r="X505" s="10"/>
      <c r="Y505" s="10"/>
      <c r="Z505" s="10"/>
      <c r="AA505" s="10"/>
      <c r="AB505" s="239">
        <f>IF(S505=0,I505,IF(S505&lt;1920,I505*0.7,IF(S505&lt;1970,I505*0.9,I505)))</f>
        <v>0</v>
      </c>
      <c r="AC505" s="240"/>
      <c r="AD505" s="240"/>
      <c r="AE505" s="240"/>
      <c r="AF505" s="240"/>
      <c r="AG505" s="241"/>
      <c r="AH505" s="19" t="s">
        <v>176</v>
      </c>
      <c r="AI505" s="19"/>
      <c r="AJ505" s="10"/>
      <c r="AK505" s="10"/>
      <c r="AL505" s="10"/>
      <c r="AM505" s="10"/>
      <c r="AN505" s="10"/>
      <c r="AO505" s="10"/>
      <c r="AP505" s="10"/>
      <c r="AQ505" s="10"/>
      <c r="AR505" s="10"/>
      <c r="AS505" s="10"/>
      <c r="AT505" s="10"/>
      <c r="AU505" s="10"/>
      <c r="AV505" s="10"/>
      <c r="AW505" s="10"/>
      <c r="AX505" s="10"/>
      <c r="AY505" s="10"/>
      <c r="AZ505" s="10"/>
      <c r="BA505" s="10"/>
      <c r="BB505" s="10"/>
      <c r="BC505" s="10"/>
      <c r="BD505" s="10"/>
    </row>
    <row r="506" spans="1:56" ht="15" customHeight="1" x14ac:dyDescent="0.25">
      <c r="A506" s="21"/>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row>
    <row r="507" spans="1:56" ht="15" customHeight="1" x14ac:dyDescent="0.25">
      <c r="A507" s="1">
        <v>48</v>
      </c>
      <c r="B507" s="242" t="s">
        <v>202</v>
      </c>
      <c r="C507" s="242"/>
      <c r="D507" s="242"/>
      <c r="E507" s="242"/>
      <c r="F507" s="242"/>
      <c r="G507" s="242"/>
      <c r="H507" s="242"/>
      <c r="I507" s="242"/>
      <c r="J507" s="242"/>
      <c r="K507" s="242"/>
      <c r="L507" s="242"/>
      <c r="M507" s="242"/>
      <c r="N507" s="242"/>
      <c r="O507" s="242"/>
      <c r="P507" s="242"/>
      <c r="Q507" s="242"/>
      <c r="R507" s="242"/>
      <c r="S507" s="242"/>
      <c r="T507" s="242"/>
      <c r="U507" s="242"/>
      <c r="V507" s="242"/>
      <c r="W507" s="242"/>
      <c r="X507" s="242"/>
      <c r="Y507" s="242"/>
      <c r="Z507" s="242"/>
      <c r="AA507" s="242"/>
      <c r="AB507" s="242"/>
      <c r="AC507" s="242"/>
      <c r="AD507" s="242"/>
      <c r="AE507" s="242"/>
      <c r="AF507" s="242"/>
      <c r="AG507" s="242"/>
      <c r="AH507" s="242"/>
      <c r="AI507" s="242"/>
      <c r="AJ507" s="242"/>
      <c r="AK507" s="242"/>
      <c r="AL507" s="242"/>
      <c r="AM507" s="242"/>
      <c r="AN507" s="242"/>
      <c r="AO507" s="242"/>
      <c r="AP507" s="242"/>
      <c r="AQ507" s="10"/>
      <c r="AR507" s="10"/>
      <c r="AS507" s="10"/>
      <c r="AT507" s="10"/>
      <c r="AU507" s="10"/>
      <c r="AV507" s="10"/>
      <c r="AW507" s="10"/>
      <c r="AX507" s="10"/>
      <c r="AY507" s="10"/>
      <c r="AZ507" s="10"/>
      <c r="BA507" s="10"/>
      <c r="BB507" s="10"/>
      <c r="BC507" s="10"/>
      <c r="BD507" s="10"/>
    </row>
    <row r="508" spans="1:56" ht="15" customHeight="1" x14ac:dyDescent="0.25">
      <c r="A508" s="1"/>
      <c r="B508" s="242"/>
      <c r="C508" s="242"/>
      <c r="D508" s="242"/>
      <c r="E508" s="242"/>
      <c r="F508" s="242"/>
      <c r="G508" s="242"/>
      <c r="H508" s="242"/>
      <c r="I508" s="242"/>
      <c r="J508" s="242"/>
      <c r="K508" s="242"/>
      <c r="L508" s="242"/>
      <c r="M508" s="242"/>
      <c r="N508" s="242"/>
      <c r="O508" s="242"/>
      <c r="P508" s="242"/>
      <c r="Q508" s="242"/>
      <c r="R508" s="242"/>
      <c r="S508" s="242"/>
      <c r="T508" s="242"/>
      <c r="U508" s="242"/>
      <c r="V508" s="242"/>
      <c r="W508" s="242"/>
      <c r="X508" s="242"/>
      <c r="Y508" s="242"/>
      <c r="Z508" s="242"/>
      <c r="AA508" s="242"/>
      <c r="AB508" s="242"/>
      <c r="AC508" s="242"/>
      <c r="AD508" s="242"/>
      <c r="AE508" s="242"/>
      <c r="AF508" s="242"/>
      <c r="AG508" s="242"/>
      <c r="AH508" s="242"/>
      <c r="AI508" s="242"/>
      <c r="AJ508" s="242"/>
      <c r="AK508" s="242"/>
      <c r="AL508" s="242"/>
      <c r="AM508" s="242"/>
      <c r="AN508" s="242"/>
      <c r="AO508" s="242"/>
      <c r="AP508" s="242"/>
      <c r="AQ508" s="10"/>
      <c r="AR508" s="10"/>
      <c r="AS508" s="10"/>
      <c r="AT508" s="10"/>
      <c r="AU508" s="10"/>
      <c r="AV508" s="10"/>
      <c r="AW508" s="10"/>
      <c r="AX508" s="10"/>
      <c r="AY508" s="10"/>
      <c r="AZ508" s="10"/>
      <c r="BA508" s="10"/>
      <c r="BB508" s="10"/>
      <c r="BC508" s="10"/>
      <c r="BD508" s="10"/>
    </row>
    <row r="509" spans="1:56" ht="24.9" customHeight="1" x14ac:dyDescent="0.25">
      <c r="A509" s="1"/>
      <c r="B509" s="242"/>
      <c r="C509" s="242"/>
      <c r="D509" s="242"/>
      <c r="E509" s="242"/>
      <c r="F509" s="242"/>
      <c r="G509" s="242"/>
      <c r="H509" s="242"/>
      <c r="I509" s="242"/>
      <c r="J509" s="242"/>
      <c r="K509" s="242"/>
      <c r="L509" s="242"/>
      <c r="M509" s="242"/>
      <c r="N509" s="242"/>
      <c r="O509" s="242"/>
      <c r="P509" s="242"/>
      <c r="Q509" s="242"/>
      <c r="R509" s="242"/>
      <c r="S509" s="242"/>
      <c r="T509" s="242"/>
      <c r="U509" s="242"/>
      <c r="V509" s="242"/>
      <c r="W509" s="242"/>
      <c r="X509" s="242"/>
      <c r="Y509" s="242"/>
      <c r="Z509" s="242"/>
      <c r="AA509" s="242"/>
      <c r="AB509" s="242"/>
      <c r="AC509" s="242"/>
      <c r="AD509" s="242"/>
      <c r="AE509" s="242"/>
      <c r="AF509" s="242"/>
      <c r="AG509" s="242"/>
      <c r="AH509" s="242"/>
      <c r="AI509" s="242"/>
      <c r="AJ509" s="242"/>
      <c r="AK509" s="242"/>
      <c r="AL509" s="242"/>
      <c r="AM509" s="242"/>
      <c r="AN509" s="242"/>
      <c r="AO509" s="242"/>
      <c r="AP509" s="242"/>
      <c r="AQ509" s="10"/>
      <c r="AR509" s="10"/>
      <c r="AS509" s="10"/>
      <c r="AT509" s="10"/>
      <c r="AU509" s="10"/>
      <c r="AV509" s="10"/>
      <c r="AW509" s="10"/>
      <c r="AX509" s="10"/>
      <c r="AY509" s="10"/>
      <c r="AZ509" s="10"/>
      <c r="BA509" s="10"/>
      <c r="BB509" s="10"/>
      <c r="BC509" s="10"/>
      <c r="BD509" s="10"/>
    </row>
    <row r="510" spans="1:56" ht="30" customHeight="1" x14ac:dyDescent="0.25">
      <c r="A510" s="1"/>
      <c r="B510" s="156" t="s">
        <v>203</v>
      </c>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c r="AA510" s="156"/>
      <c r="AB510" s="156"/>
      <c r="AC510" s="156"/>
      <c r="AD510" s="156"/>
      <c r="AE510" s="156"/>
      <c r="AF510" s="156"/>
      <c r="AG510" s="156"/>
      <c r="AH510" s="156"/>
      <c r="AI510" s="156"/>
      <c r="AJ510" s="156"/>
      <c r="AK510" s="156"/>
      <c r="AL510" s="156"/>
      <c r="AM510" s="156"/>
      <c r="AN510" s="156"/>
      <c r="AO510" s="156"/>
      <c r="AP510" s="156"/>
      <c r="AQ510" s="10"/>
      <c r="AR510" s="10"/>
      <c r="AS510" s="10"/>
      <c r="AT510" s="10"/>
      <c r="AU510" s="10"/>
      <c r="AV510" s="10"/>
      <c r="AW510" s="10"/>
      <c r="AX510" s="10"/>
      <c r="AY510" s="10"/>
      <c r="AZ510" s="10"/>
      <c r="BA510" s="10"/>
      <c r="BB510" s="10"/>
      <c r="BC510" s="10"/>
      <c r="BD510" s="10"/>
    </row>
    <row r="511" spans="1:56" ht="15" customHeight="1" x14ac:dyDescent="0.25">
      <c r="A511" s="1"/>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row>
    <row r="512" spans="1:56" ht="15" customHeight="1" x14ac:dyDescent="0.25">
      <c r="A512" s="1"/>
      <c r="B512" s="181" t="s">
        <v>198</v>
      </c>
      <c r="C512" s="174"/>
      <c r="D512" s="174"/>
      <c r="E512" s="174"/>
      <c r="F512" s="10"/>
      <c r="G512" s="176" t="s">
        <v>194</v>
      </c>
      <c r="H512" s="121"/>
      <c r="I512" s="121"/>
      <c r="J512" s="121"/>
      <c r="K512" s="121"/>
      <c r="L512" s="121"/>
      <c r="M512" s="121"/>
      <c r="N512" s="121"/>
      <c r="O512" s="19"/>
      <c r="P512" s="175" t="s">
        <v>195</v>
      </c>
      <c r="Q512" s="121"/>
      <c r="R512" s="121"/>
      <c r="S512" s="121"/>
      <c r="T512" s="14"/>
      <c r="U512" s="176" t="s">
        <v>196</v>
      </c>
      <c r="V512" s="109"/>
      <c r="W512" s="109"/>
      <c r="X512" s="109"/>
      <c r="Y512" s="109"/>
      <c r="Z512" s="109"/>
      <c r="AA512" s="109"/>
      <c r="AB512" s="109"/>
      <c r="AC512" s="109"/>
      <c r="AD512" s="121"/>
      <c r="AE512" s="121"/>
      <c r="AF512" s="10"/>
      <c r="AG512" s="176" t="s">
        <v>199</v>
      </c>
      <c r="AH512" s="182"/>
      <c r="AI512" s="182"/>
      <c r="AJ512" s="182"/>
      <c r="AK512" s="182"/>
      <c r="AL512" s="182"/>
      <c r="AM512" s="182"/>
      <c r="AN512" s="182"/>
      <c r="AO512" s="182"/>
      <c r="AP512" s="10"/>
      <c r="AQ512" s="10"/>
      <c r="AR512" s="10"/>
      <c r="AS512" s="10"/>
      <c r="AT512" s="10"/>
      <c r="AU512" s="10"/>
      <c r="AV512" s="10"/>
      <c r="AW512" s="10"/>
      <c r="AX512" s="10"/>
      <c r="AY512" s="10"/>
      <c r="AZ512" s="10"/>
      <c r="BA512" s="10"/>
      <c r="BB512" s="10"/>
      <c r="BC512" s="10"/>
      <c r="BD512" s="10"/>
    </row>
    <row r="513" spans="1:56" ht="15" customHeight="1" x14ac:dyDescent="0.25">
      <c r="A513" s="1"/>
      <c r="B513" s="174"/>
      <c r="C513" s="174"/>
      <c r="D513" s="174"/>
      <c r="E513" s="174"/>
      <c r="F513" s="10"/>
      <c r="G513" s="121"/>
      <c r="H513" s="121"/>
      <c r="I513" s="121"/>
      <c r="J513" s="121"/>
      <c r="K513" s="121"/>
      <c r="L513" s="121"/>
      <c r="M513" s="121"/>
      <c r="N513" s="121"/>
      <c r="O513" s="19"/>
      <c r="P513" s="121"/>
      <c r="Q513" s="121"/>
      <c r="R513" s="121"/>
      <c r="S513" s="121"/>
      <c r="T513" s="14"/>
      <c r="U513" s="109"/>
      <c r="V513" s="109"/>
      <c r="W513" s="109"/>
      <c r="X513" s="109"/>
      <c r="Y513" s="109"/>
      <c r="Z513" s="109"/>
      <c r="AA513" s="109"/>
      <c r="AB513" s="109"/>
      <c r="AC513" s="109"/>
      <c r="AD513" s="121"/>
      <c r="AE513" s="121"/>
      <c r="AF513" s="10"/>
      <c r="AG513" s="182"/>
      <c r="AH513" s="182"/>
      <c r="AI513" s="182"/>
      <c r="AJ513" s="182"/>
      <c r="AK513" s="182"/>
      <c r="AL513" s="182"/>
      <c r="AM513" s="182"/>
      <c r="AN513" s="182"/>
      <c r="AO513" s="182"/>
      <c r="AP513" s="10"/>
      <c r="AQ513" s="10"/>
      <c r="AR513" s="10"/>
      <c r="AS513" s="10"/>
      <c r="AT513" s="10"/>
      <c r="AU513" s="10"/>
      <c r="AV513" s="10"/>
      <c r="AW513" s="10"/>
      <c r="AX513" s="10"/>
      <c r="AY513" s="10"/>
      <c r="AZ513" s="10"/>
      <c r="BA513" s="10"/>
      <c r="BB513" s="10"/>
      <c r="BC513" s="10"/>
      <c r="BD513" s="10"/>
    </row>
    <row r="514" spans="1:56" ht="2.25" customHeight="1" x14ac:dyDescent="0.25">
      <c r="A514" s="1"/>
      <c r="B514" s="10"/>
      <c r="C514" s="10"/>
      <c r="D514" s="10"/>
      <c r="E514" s="10"/>
      <c r="F514" s="10"/>
      <c r="G514" s="10"/>
      <c r="H514" s="10"/>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0"/>
      <c r="AG514" s="19"/>
      <c r="AH514" s="19"/>
      <c r="AI514" s="19"/>
      <c r="AJ514" s="19"/>
      <c r="AK514" s="19"/>
      <c r="AL514" s="19"/>
      <c r="AM514" s="19"/>
      <c r="AN514" s="19"/>
      <c r="AO514" s="19"/>
      <c r="AP514" s="10"/>
      <c r="AQ514" s="10"/>
      <c r="AR514" s="10"/>
      <c r="AS514" s="10"/>
      <c r="AT514" s="10"/>
      <c r="AU514" s="10"/>
      <c r="AV514" s="10"/>
      <c r="AW514" s="10"/>
      <c r="AX514" s="10"/>
      <c r="AY514" s="10"/>
      <c r="AZ514" s="10"/>
      <c r="BA514" s="10"/>
      <c r="BB514" s="10"/>
      <c r="BC514" s="10"/>
      <c r="BD514" s="10"/>
    </row>
    <row r="515" spans="1:56" ht="15" customHeight="1" x14ac:dyDescent="0.25">
      <c r="A515" s="1"/>
      <c r="B515" s="152"/>
      <c r="C515" s="153"/>
      <c r="D515" s="153"/>
      <c r="E515" s="154"/>
      <c r="F515" s="10"/>
      <c r="G515" s="157"/>
      <c r="H515" s="158"/>
      <c r="I515" s="158"/>
      <c r="J515" s="158"/>
      <c r="K515" s="158"/>
      <c r="L515" s="159"/>
      <c r="M515" s="169" t="s">
        <v>176</v>
      </c>
      <c r="N515" s="169"/>
      <c r="O515" s="19"/>
      <c r="P515" s="178"/>
      <c r="Q515" s="179"/>
      <c r="R515" s="179"/>
      <c r="S515" s="180"/>
      <c r="T515" s="10"/>
      <c r="U515" s="19"/>
      <c r="V515" s="19"/>
      <c r="W515" s="19"/>
      <c r="X515" s="160">
        <f>IF(P515=0,G515,IF(P515&lt;1920,G515*0.7,IF(P515&lt;1970,G515*0.9,G515)))</f>
        <v>0</v>
      </c>
      <c r="Y515" s="161"/>
      <c r="Z515" s="161"/>
      <c r="AA515" s="161"/>
      <c r="AB515" s="161"/>
      <c r="AC515" s="162"/>
      <c r="AD515" s="169" t="s">
        <v>176</v>
      </c>
      <c r="AE515" s="169"/>
      <c r="AF515" s="10"/>
      <c r="AG515" s="183"/>
      <c r="AH515" s="183"/>
      <c r="AI515" s="183"/>
      <c r="AJ515" s="183"/>
      <c r="AK515" s="19"/>
      <c r="AL515" s="19"/>
      <c r="AM515" s="19"/>
      <c r="AN515" s="19"/>
      <c r="AO515" s="19"/>
      <c r="AP515" s="10"/>
      <c r="AQ515" s="10"/>
      <c r="AR515" s="10"/>
      <c r="AS515" s="10"/>
      <c r="AT515" s="10"/>
      <c r="AU515" s="10"/>
      <c r="AV515" s="10"/>
      <c r="AW515" s="10"/>
      <c r="AX515" s="10"/>
      <c r="AY515" s="10"/>
      <c r="AZ515" s="10"/>
      <c r="BA515" s="10"/>
      <c r="BB515" s="10"/>
      <c r="BC515" s="10"/>
      <c r="BD515" s="10"/>
    </row>
    <row r="516" spans="1:56" ht="2.25" customHeight="1" x14ac:dyDescent="0.25">
      <c r="A516" s="1"/>
      <c r="B516" s="14"/>
      <c r="C516" s="14"/>
      <c r="D516" s="14"/>
      <c r="E516" s="14"/>
      <c r="F516" s="10"/>
      <c r="G516" s="14"/>
      <c r="H516" s="14"/>
      <c r="I516" s="6"/>
      <c r="J516" s="6"/>
      <c r="K516" s="6"/>
      <c r="L516" s="6"/>
      <c r="M516" s="19"/>
      <c r="N516" s="19"/>
      <c r="O516" s="19"/>
      <c r="P516" s="6"/>
      <c r="Q516" s="6"/>
      <c r="R516" s="6"/>
      <c r="S516" s="6"/>
      <c r="T516" s="19"/>
      <c r="U516" s="19"/>
      <c r="V516" s="19"/>
      <c r="W516" s="10"/>
      <c r="X516" s="10"/>
      <c r="Y516" s="10"/>
      <c r="Z516" s="10"/>
      <c r="AA516" s="10"/>
      <c r="AB516" s="10"/>
      <c r="AC516" s="19"/>
      <c r="AD516" s="19"/>
      <c r="AE516" s="19"/>
      <c r="AF516" s="10"/>
      <c r="AG516" s="19"/>
      <c r="AH516" s="19"/>
      <c r="AI516" s="19"/>
      <c r="AJ516" s="19"/>
      <c r="AK516" s="19"/>
      <c r="AL516" s="19"/>
      <c r="AM516" s="19"/>
      <c r="AN516" s="19"/>
      <c r="AO516" s="19"/>
      <c r="AP516" s="10"/>
      <c r="AQ516" s="10"/>
      <c r="AR516" s="10"/>
      <c r="AS516" s="10"/>
      <c r="AT516" s="10"/>
      <c r="AU516" s="10"/>
      <c r="AV516" s="10"/>
      <c r="AW516" s="10"/>
      <c r="AX516" s="10"/>
      <c r="AY516" s="10"/>
      <c r="AZ516" s="10"/>
      <c r="BA516" s="10"/>
      <c r="BB516" s="10"/>
      <c r="BC516" s="10"/>
      <c r="BD516" s="10"/>
    </row>
    <row r="517" spans="1:56" ht="15" customHeight="1" x14ac:dyDescent="0.25">
      <c r="A517" s="1"/>
      <c r="B517" s="152"/>
      <c r="C517" s="153"/>
      <c r="D517" s="153"/>
      <c r="E517" s="154"/>
      <c r="F517" s="10"/>
      <c r="G517" s="157"/>
      <c r="H517" s="158"/>
      <c r="I517" s="158"/>
      <c r="J517" s="158"/>
      <c r="K517" s="158"/>
      <c r="L517" s="159"/>
      <c r="M517" s="169" t="s">
        <v>176</v>
      </c>
      <c r="N517" s="169"/>
      <c r="O517" s="19"/>
      <c r="P517" s="178"/>
      <c r="Q517" s="179"/>
      <c r="R517" s="179"/>
      <c r="S517" s="180"/>
      <c r="T517" s="10"/>
      <c r="U517" s="19"/>
      <c r="V517" s="19"/>
      <c r="W517" s="10"/>
      <c r="X517" s="160">
        <f>IF(P517=0,G517,IF(P517&lt;1920,G517*0.7,IF(P517&lt;1970,G517*0.9,G517)))</f>
        <v>0</v>
      </c>
      <c r="Y517" s="161"/>
      <c r="Z517" s="161"/>
      <c r="AA517" s="161"/>
      <c r="AB517" s="161"/>
      <c r="AC517" s="162"/>
      <c r="AD517" s="169" t="s">
        <v>176</v>
      </c>
      <c r="AE517" s="169"/>
      <c r="AF517" s="10"/>
      <c r="AG517" s="183"/>
      <c r="AH517" s="183"/>
      <c r="AI517" s="183"/>
      <c r="AJ517" s="183"/>
      <c r="AK517" s="19"/>
      <c r="AL517" s="19"/>
      <c r="AM517" s="19"/>
      <c r="AN517" s="19"/>
      <c r="AO517" s="19"/>
      <c r="AP517" s="10"/>
      <c r="AQ517" s="10"/>
      <c r="AR517" s="10"/>
      <c r="AS517" s="10"/>
      <c r="AT517" s="10"/>
      <c r="AU517" s="10"/>
      <c r="AV517" s="10"/>
      <c r="AW517" s="10"/>
      <c r="AX517" s="10"/>
      <c r="AY517" s="10"/>
      <c r="AZ517" s="10"/>
      <c r="BA517" s="10"/>
      <c r="BB517" s="10"/>
      <c r="BC517" s="10"/>
      <c r="BD517" s="10"/>
    </row>
    <row r="518" spans="1:56" ht="15" customHeight="1" x14ac:dyDescent="0.25">
      <c r="A518" s="1"/>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row>
    <row r="519" spans="1:56" ht="15" customHeight="1" x14ac:dyDescent="0.25">
      <c r="A519" s="1">
        <v>49</v>
      </c>
      <c r="B519" s="90" t="s">
        <v>204</v>
      </c>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83">
        <f>IF((SUM(AB503,AB505)-SUM(X515,X517))&gt;0,(SUM(AB503,AB505)-SUM(X515,X517)),IF((SUM(AB503,AB505)-SUM(X515,X517))&lt;0,0,0))</f>
        <v>0</v>
      </c>
      <c r="AL519" s="84"/>
      <c r="AM519" s="84"/>
      <c r="AN519" s="85"/>
      <c r="AO519" s="169" t="s">
        <v>176</v>
      </c>
      <c r="AP519" s="169"/>
      <c r="AQ519" s="10"/>
      <c r="AR519" s="10"/>
      <c r="AS519" s="10"/>
      <c r="AT519" s="10"/>
      <c r="AU519" s="10"/>
      <c r="AV519" s="10"/>
      <c r="AW519" s="10"/>
      <c r="AX519" s="10"/>
      <c r="AY519" s="10"/>
      <c r="AZ519" s="10"/>
      <c r="BA519" s="10"/>
      <c r="BB519" s="10"/>
      <c r="BC519" s="10"/>
      <c r="BD519" s="10"/>
    </row>
    <row r="520" spans="1:56" ht="15" customHeight="1" x14ac:dyDescent="0.25">
      <c r="A520" s="1"/>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row>
    <row r="521" spans="1:56" ht="15" customHeight="1" x14ac:dyDescent="0.25">
      <c r="A521" s="1">
        <v>50</v>
      </c>
      <c r="B521" s="86" t="s">
        <v>205</v>
      </c>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87"/>
      <c r="AN521" s="87"/>
      <c r="AO521" s="87"/>
      <c r="AP521" s="87"/>
      <c r="AQ521" s="10"/>
      <c r="AR521" s="10"/>
      <c r="AS521" s="10"/>
      <c r="AT521" s="10"/>
      <c r="AU521" s="10"/>
      <c r="AV521" s="10"/>
      <c r="AW521" s="10"/>
      <c r="AX521" s="10"/>
      <c r="AY521" s="10"/>
      <c r="AZ521" s="10"/>
      <c r="BA521" s="10"/>
      <c r="BB521" s="10"/>
      <c r="BC521" s="10"/>
      <c r="BD521" s="10"/>
    </row>
    <row r="522" spans="1:56" ht="2.25" customHeight="1" x14ac:dyDescent="0.25">
      <c r="A522" s="1"/>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row>
    <row r="523" spans="1:56" ht="15" customHeight="1" x14ac:dyDescent="0.25">
      <c r="A523" s="1"/>
      <c r="B523" s="145" t="s">
        <v>206</v>
      </c>
      <c r="C523" s="87"/>
      <c r="D523" s="87"/>
      <c r="E523" s="87"/>
      <c r="F523" s="87"/>
      <c r="G523" s="87"/>
      <c r="H523" s="87"/>
      <c r="I523" s="87"/>
      <c r="J523" s="87"/>
      <c r="K523" s="87"/>
      <c r="L523" s="87"/>
      <c r="M523" s="87"/>
      <c r="N523" s="87"/>
      <c r="O523" s="87"/>
      <c r="P523" s="10"/>
      <c r="Q523" s="146"/>
      <c r="R523" s="244"/>
      <c r="S523" s="244"/>
      <c r="T523" s="244"/>
      <c r="U523" s="244"/>
      <c r="V523" s="245"/>
      <c r="W523" s="88" t="s">
        <v>176</v>
      </c>
      <c r="X523" s="88"/>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row>
    <row r="524" spans="1:56" ht="2.25" customHeight="1" x14ac:dyDescent="0.25">
      <c r="A524" s="1"/>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row>
    <row r="525" spans="1:56" ht="15" customHeight="1" x14ac:dyDescent="0.25">
      <c r="A525" s="1"/>
      <c r="B525" s="145" t="s">
        <v>207</v>
      </c>
      <c r="C525" s="87"/>
      <c r="D525" s="87"/>
      <c r="E525" s="87"/>
      <c r="F525" s="87"/>
      <c r="G525" s="87"/>
      <c r="H525" s="87"/>
      <c r="I525" s="87"/>
      <c r="J525" s="87"/>
      <c r="K525" s="87"/>
      <c r="L525" s="87"/>
      <c r="M525" s="87"/>
      <c r="N525" s="87"/>
      <c r="O525" s="87"/>
      <c r="P525" s="10"/>
      <c r="Q525" s="146"/>
      <c r="R525" s="244"/>
      <c r="S525" s="244"/>
      <c r="T525" s="244"/>
      <c r="U525" s="244"/>
      <c r="V525" s="245"/>
      <c r="W525" s="88" t="s">
        <v>176</v>
      </c>
      <c r="X525" s="88"/>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row>
    <row r="526" spans="1:56" ht="2.25" customHeight="1" x14ac:dyDescent="0.25">
      <c r="A526" s="1"/>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row>
    <row r="527" spans="1:56" ht="15" customHeight="1" x14ac:dyDescent="0.25">
      <c r="A527" s="1"/>
      <c r="B527" s="145" t="s">
        <v>208</v>
      </c>
      <c r="C527" s="87"/>
      <c r="D527" s="87"/>
      <c r="E527" s="87"/>
      <c r="F527" s="87"/>
      <c r="G527" s="87"/>
      <c r="H527" s="87"/>
      <c r="I527" s="87"/>
      <c r="J527" s="87"/>
      <c r="K527" s="87"/>
      <c r="L527" s="87"/>
      <c r="M527" s="87"/>
      <c r="N527" s="87"/>
      <c r="O527" s="87"/>
      <c r="P527" s="10"/>
      <c r="Q527" s="146"/>
      <c r="R527" s="244"/>
      <c r="S527" s="244"/>
      <c r="T527" s="244"/>
      <c r="U527" s="244"/>
      <c r="V527" s="245"/>
      <c r="W527" s="88" t="s">
        <v>176</v>
      </c>
      <c r="X527" s="88"/>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row>
    <row r="528" spans="1:56" ht="2.25" customHeight="1" x14ac:dyDescent="0.25">
      <c r="A528" s="1"/>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row>
    <row r="529" spans="1:56" ht="15" customHeight="1" x14ac:dyDescent="0.25">
      <c r="A529" s="1"/>
      <c r="B529" s="145" t="s">
        <v>209</v>
      </c>
      <c r="C529" s="87"/>
      <c r="D529" s="87"/>
      <c r="E529" s="87"/>
      <c r="F529" s="87"/>
      <c r="G529" s="87"/>
      <c r="H529" s="87"/>
      <c r="I529" s="87"/>
      <c r="J529" s="87"/>
      <c r="K529" s="87"/>
      <c r="L529" s="87"/>
      <c r="M529" s="87"/>
      <c r="N529" s="87"/>
      <c r="O529" s="87"/>
      <c r="P529" s="10"/>
      <c r="Q529" s="146"/>
      <c r="R529" s="244"/>
      <c r="S529" s="244"/>
      <c r="T529" s="244"/>
      <c r="U529" s="244"/>
      <c r="V529" s="245"/>
      <c r="W529" s="88" t="s">
        <v>176</v>
      </c>
      <c r="X529" s="88"/>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row>
    <row r="530" spans="1:56" ht="2.25" customHeight="1" x14ac:dyDescent="0.25">
      <c r="A530" s="1"/>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row>
    <row r="531" spans="1:56" ht="15" customHeight="1" x14ac:dyDescent="0.25">
      <c r="A531" s="1"/>
      <c r="B531" s="145" t="s">
        <v>210</v>
      </c>
      <c r="C531" s="87"/>
      <c r="D531" s="87"/>
      <c r="E531" s="87"/>
      <c r="F531" s="87"/>
      <c r="G531" s="87"/>
      <c r="H531" s="87"/>
      <c r="I531" s="87"/>
      <c r="J531" s="87"/>
      <c r="K531" s="87"/>
      <c r="L531" s="87"/>
      <c r="M531" s="87"/>
      <c r="N531" s="87"/>
      <c r="O531" s="87"/>
      <c r="P531" s="10"/>
      <c r="Q531" s="146"/>
      <c r="R531" s="244"/>
      <c r="S531" s="244"/>
      <c r="T531" s="244"/>
      <c r="U531" s="244"/>
      <c r="V531" s="245"/>
      <c r="W531" s="88" t="s">
        <v>176</v>
      </c>
      <c r="X531" s="88"/>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row>
    <row r="532" spans="1:56" ht="2.25" customHeight="1" x14ac:dyDescent="0.25">
      <c r="A532" s="1"/>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row>
    <row r="533" spans="1:56" ht="15" customHeight="1" x14ac:dyDescent="0.25">
      <c r="A533" s="1"/>
      <c r="B533" s="145" t="s">
        <v>211</v>
      </c>
      <c r="C533" s="87"/>
      <c r="D533" s="87"/>
      <c r="E533" s="87"/>
      <c r="F533" s="87"/>
      <c r="G533" s="87"/>
      <c r="H533" s="87"/>
      <c r="I533" s="87"/>
      <c r="J533" s="87"/>
      <c r="K533" s="87"/>
      <c r="L533" s="87"/>
      <c r="M533" s="87"/>
      <c r="N533" s="87"/>
      <c r="O533" s="87"/>
      <c r="P533" s="10"/>
      <c r="Q533" s="146"/>
      <c r="R533" s="244"/>
      <c r="S533" s="244"/>
      <c r="T533" s="244"/>
      <c r="U533" s="244"/>
      <c r="V533" s="245"/>
      <c r="W533" s="88" t="s">
        <v>176</v>
      </c>
      <c r="X533" s="88"/>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row>
    <row r="534" spans="1:56" ht="15" customHeight="1" x14ac:dyDescent="0.25">
      <c r="A534" s="1"/>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row>
    <row r="535" spans="1:56" ht="15" customHeight="1" x14ac:dyDescent="0.25">
      <c r="A535" s="1">
        <v>51</v>
      </c>
      <c r="B535" s="86" t="s">
        <v>212</v>
      </c>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87"/>
      <c r="AL535" s="87"/>
      <c r="AM535" s="87"/>
      <c r="AN535" s="87"/>
      <c r="AO535" s="87"/>
      <c r="AP535" s="87"/>
      <c r="AQ535" s="10"/>
      <c r="AR535" s="10"/>
      <c r="AS535" s="10"/>
      <c r="AT535" s="10"/>
      <c r="AU535" s="10"/>
      <c r="AV535" s="10"/>
      <c r="AW535" s="10"/>
      <c r="AX535" s="10"/>
      <c r="AY535" s="10"/>
      <c r="AZ535" s="10"/>
      <c r="BA535" s="10"/>
      <c r="BB535" s="10"/>
      <c r="BC535" s="10"/>
      <c r="BD535" s="10"/>
    </row>
    <row r="536" spans="1:56" ht="2.25" customHeight="1" x14ac:dyDescent="0.25">
      <c r="A536" s="1"/>
      <c r="B536" s="12"/>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0"/>
      <c r="AR536" s="10"/>
      <c r="AS536" s="10"/>
      <c r="AT536" s="10"/>
      <c r="AU536" s="10"/>
      <c r="AV536" s="10"/>
      <c r="AW536" s="10"/>
      <c r="AX536" s="10"/>
      <c r="AY536" s="10"/>
      <c r="AZ536" s="10"/>
      <c r="BA536" s="10"/>
      <c r="BB536" s="10"/>
      <c r="BC536" s="10"/>
      <c r="BD536" s="10"/>
    </row>
    <row r="537" spans="1:56" ht="15" customHeight="1" x14ac:dyDescent="0.25">
      <c r="A537" s="1"/>
      <c r="B537" s="99" t="s">
        <v>185</v>
      </c>
      <c r="C537" s="88"/>
      <c r="D537" s="88"/>
      <c r="E537" s="88"/>
      <c r="F537" s="88"/>
      <c r="G537" s="88"/>
      <c r="H537" s="88"/>
      <c r="I537" s="88"/>
      <c r="J537" s="88"/>
      <c r="K537" s="88"/>
      <c r="L537" s="88"/>
      <c r="M537" s="88"/>
      <c r="N537" s="88"/>
      <c r="O537" s="88"/>
      <c r="P537" s="10"/>
      <c r="Q537" s="146"/>
      <c r="R537" s="244"/>
      <c r="S537" s="244"/>
      <c r="T537" s="244"/>
      <c r="U537" s="244"/>
      <c r="V537" s="245"/>
      <c r="W537" s="88" t="s">
        <v>176</v>
      </c>
      <c r="X537" s="88"/>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row>
    <row r="538" spans="1:56" ht="2.25" customHeight="1" x14ac:dyDescent="0.25">
      <c r="A538" s="1"/>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row>
    <row r="539" spans="1:56" ht="15" customHeight="1" x14ac:dyDescent="0.25">
      <c r="A539" s="1"/>
      <c r="B539" s="99" t="s">
        <v>186</v>
      </c>
      <c r="C539" s="88"/>
      <c r="D539" s="88"/>
      <c r="E539" s="88"/>
      <c r="F539" s="88"/>
      <c r="G539" s="88"/>
      <c r="H539" s="88"/>
      <c r="I539" s="88"/>
      <c r="J539" s="88"/>
      <c r="K539" s="88"/>
      <c r="L539" s="88"/>
      <c r="M539" s="88"/>
      <c r="N539" s="88"/>
      <c r="O539" s="88"/>
      <c r="P539" s="10"/>
      <c r="Q539" s="146"/>
      <c r="R539" s="244"/>
      <c r="S539" s="244"/>
      <c r="T539" s="244"/>
      <c r="U539" s="244"/>
      <c r="V539" s="245"/>
      <c r="W539" s="88" t="s">
        <v>176</v>
      </c>
      <c r="X539" s="88"/>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row>
    <row r="540" spans="1:56" ht="2.25" customHeight="1" x14ac:dyDescent="0.25">
      <c r="A540" s="1"/>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row>
    <row r="541" spans="1:56" ht="15" customHeight="1" x14ac:dyDescent="0.25">
      <c r="A541" s="1"/>
      <c r="B541" s="99" t="s">
        <v>184</v>
      </c>
      <c r="C541" s="88"/>
      <c r="D541" s="88"/>
      <c r="E541" s="88"/>
      <c r="F541" s="88"/>
      <c r="G541" s="88"/>
      <c r="H541" s="88"/>
      <c r="I541" s="88"/>
      <c r="J541" s="88"/>
      <c r="K541" s="88"/>
      <c r="L541" s="88"/>
      <c r="M541" s="88"/>
      <c r="N541" s="88"/>
      <c r="O541" s="88"/>
      <c r="P541" s="10"/>
      <c r="Q541" s="146"/>
      <c r="R541" s="147"/>
      <c r="S541" s="147"/>
      <c r="T541" s="147"/>
      <c r="U541" s="147"/>
      <c r="V541" s="148"/>
      <c r="W541" s="88" t="s">
        <v>176</v>
      </c>
      <c r="X541" s="88"/>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row>
    <row r="542" spans="1:56" ht="2.25" customHeight="1" x14ac:dyDescent="0.25">
      <c r="A542" s="1"/>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row>
    <row r="543" spans="1:56" ht="15" customHeight="1" x14ac:dyDescent="0.25">
      <c r="A543" s="1"/>
      <c r="B543" s="99" t="s">
        <v>187</v>
      </c>
      <c r="C543" s="88"/>
      <c r="D543" s="88"/>
      <c r="E543" s="88"/>
      <c r="F543" s="88"/>
      <c r="G543" s="88"/>
      <c r="H543" s="88"/>
      <c r="I543" s="88"/>
      <c r="J543" s="88"/>
      <c r="K543" s="88"/>
      <c r="L543" s="88"/>
      <c r="M543" s="88"/>
      <c r="N543" s="88"/>
      <c r="O543" s="88"/>
      <c r="P543" s="10"/>
      <c r="Q543" s="146"/>
      <c r="R543" s="244"/>
      <c r="S543" s="244"/>
      <c r="T543" s="244"/>
      <c r="U543" s="244"/>
      <c r="V543" s="245"/>
      <c r="W543" s="88" t="s">
        <v>176</v>
      </c>
      <c r="X543" s="88"/>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row>
    <row r="544" spans="1:56" ht="15" customHeight="1" x14ac:dyDescent="0.25">
      <c r="A544" s="1"/>
      <c r="B544" s="15"/>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row>
    <row r="545" spans="1:56" ht="15" customHeight="1" x14ac:dyDescent="0.25">
      <c r="A545" s="1"/>
      <c r="B545" s="91" t="s">
        <v>213</v>
      </c>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c r="AA545" s="91"/>
      <c r="AB545" s="91"/>
      <c r="AC545" s="91"/>
      <c r="AD545" s="91"/>
      <c r="AE545" s="91"/>
      <c r="AF545" s="91"/>
      <c r="AG545" s="91"/>
      <c r="AH545" s="91"/>
      <c r="AI545" s="91"/>
      <c r="AJ545" s="91"/>
      <c r="AK545" s="91"/>
      <c r="AL545" s="91"/>
      <c r="AM545" s="91"/>
      <c r="AN545" s="91"/>
      <c r="AO545" s="91"/>
      <c r="AP545" s="92"/>
      <c r="AQ545" s="10"/>
      <c r="AR545" s="10"/>
      <c r="AS545" s="10"/>
      <c r="AT545" s="10"/>
      <c r="AU545" s="10"/>
      <c r="AV545" s="10"/>
      <c r="AW545" s="10"/>
      <c r="AX545" s="10"/>
      <c r="AY545" s="10"/>
      <c r="AZ545" s="10"/>
      <c r="BA545" s="10"/>
      <c r="BB545" s="10"/>
      <c r="BC545" s="10"/>
      <c r="BD545" s="10"/>
    </row>
    <row r="546" spans="1:56" ht="2.25" customHeight="1" x14ac:dyDescent="0.25">
      <c r="A546" s="1"/>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row>
    <row r="547" spans="1:56" ht="15" customHeight="1" x14ac:dyDescent="0.25">
      <c r="A547" s="1">
        <v>52</v>
      </c>
      <c r="B547" s="243" t="s">
        <v>214</v>
      </c>
      <c r="C547" s="243"/>
      <c r="D547" s="243"/>
      <c r="E547" s="243"/>
      <c r="F547" s="243"/>
      <c r="G547" s="243"/>
      <c r="H547" s="243"/>
      <c r="I547" s="243"/>
      <c r="J547" s="243"/>
      <c r="K547" s="243"/>
      <c r="L547" s="243"/>
      <c r="M547" s="243"/>
      <c r="N547" s="243"/>
      <c r="O547" s="243"/>
      <c r="P547" s="243"/>
      <c r="Q547" s="243"/>
      <c r="R547" s="243"/>
      <c r="S547" s="243"/>
      <c r="T547" s="243"/>
      <c r="U547" s="243"/>
      <c r="V547" s="243"/>
      <c r="W547" s="243"/>
      <c r="X547" s="243"/>
      <c r="Y547" s="243"/>
      <c r="Z547" s="243"/>
      <c r="AA547" s="243"/>
      <c r="AB547" s="243"/>
      <c r="AC547" s="243"/>
      <c r="AD547" s="243"/>
      <c r="AE547" s="243"/>
      <c r="AF547" s="243"/>
      <c r="AG547" s="243"/>
      <c r="AH547" s="243"/>
      <c r="AI547" s="243"/>
      <c r="AJ547" s="243"/>
      <c r="AK547" s="243"/>
      <c r="AL547" s="243"/>
      <c r="AM547" s="243"/>
      <c r="AN547" s="243"/>
      <c r="AO547" s="243"/>
      <c r="AP547" s="243"/>
      <c r="AQ547" s="10"/>
      <c r="AR547" s="10"/>
      <c r="AS547" s="10"/>
      <c r="AT547" s="10"/>
      <c r="AU547" s="10"/>
      <c r="AV547" s="10"/>
      <c r="AW547" s="10"/>
      <c r="AX547" s="10"/>
      <c r="AY547" s="10"/>
      <c r="AZ547" s="10"/>
      <c r="BA547" s="10"/>
      <c r="BB547" s="10"/>
      <c r="BC547" s="10"/>
      <c r="BD547" s="10"/>
    </row>
    <row r="548" spans="1:56" ht="15" customHeight="1" x14ac:dyDescent="0.25">
      <c r="A548" s="10"/>
      <c r="B548" s="163" t="s">
        <v>215</v>
      </c>
      <c r="C548" s="163"/>
      <c r="D548" s="163"/>
      <c r="E548" s="163"/>
      <c r="F548" s="163"/>
      <c r="G548" s="163"/>
      <c r="H548" s="163"/>
      <c r="I548" s="163"/>
      <c r="J548" s="163"/>
      <c r="K548" s="163"/>
      <c r="L548" s="163"/>
      <c r="M548" s="163"/>
      <c r="N548" s="163"/>
      <c r="O548" s="163"/>
      <c r="P548" s="163"/>
      <c r="Q548" s="163"/>
      <c r="R548" s="163"/>
      <c r="S548" s="163"/>
      <c r="T548" s="163"/>
      <c r="U548" s="163"/>
      <c r="V548" s="163"/>
      <c r="W548" s="163"/>
      <c r="X548" s="163"/>
      <c r="Y548" s="163"/>
      <c r="Z548" s="163"/>
      <c r="AA548" s="163"/>
      <c r="AB548" s="163"/>
      <c r="AC548" s="163"/>
      <c r="AD548" s="163"/>
      <c r="AE548" s="163"/>
      <c r="AF548" s="163"/>
      <c r="AG548" s="163"/>
      <c r="AH548" s="163"/>
      <c r="AI548" s="163"/>
      <c r="AJ548" s="163"/>
      <c r="AK548" s="163"/>
      <c r="AL548" s="163"/>
      <c r="AM548" s="163"/>
      <c r="AN548" s="163"/>
      <c r="AO548" s="163"/>
      <c r="AP548" s="163"/>
      <c r="AQ548" s="10"/>
      <c r="AR548" s="10"/>
      <c r="AS548" s="10"/>
      <c r="AT548" s="10"/>
      <c r="AU548" s="10"/>
      <c r="AV548" s="10"/>
      <c r="AW548" s="10"/>
      <c r="AX548" s="10"/>
      <c r="AY548" s="10"/>
      <c r="AZ548" s="10"/>
      <c r="BA548" s="10"/>
      <c r="BB548" s="10"/>
      <c r="BC548" s="10"/>
      <c r="BD548" s="10"/>
    </row>
    <row r="549" spans="1:56" ht="15" customHeight="1" x14ac:dyDescent="0.25">
      <c r="A549" s="10"/>
      <c r="B549" s="163"/>
      <c r="C549" s="163"/>
      <c r="D549" s="163"/>
      <c r="E549" s="163"/>
      <c r="F549" s="163"/>
      <c r="G549" s="163"/>
      <c r="H549" s="163"/>
      <c r="I549" s="163"/>
      <c r="J549" s="163"/>
      <c r="K549" s="163"/>
      <c r="L549" s="163"/>
      <c r="M549" s="163"/>
      <c r="N549" s="163"/>
      <c r="O549" s="163"/>
      <c r="P549" s="163"/>
      <c r="Q549" s="163"/>
      <c r="R549" s="163"/>
      <c r="S549" s="163"/>
      <c r="T549" s="163"/>
      <c r="U549" s="163"/>
      <c r="V549" s="163"/>
      <c r="W549" s="163"/>
      <c r="X549" s="163"/>
      <c r="Y549" s="163"/>
      <c r="Z549" s="163"/>
      <c r="AA549" s="163"/>
      <c r="AB549" s="163"/>
      <c r="AC549" s="163"/>
      <c r="AD549" s="163"/>
      <c r="AE549" s="163"/>
      <c r="AF549" s="163"/>
      <c r="AG549" s="163"/>
      <c r="AH549" s="163"/>
      <c r="AI549" s="163"/>
      <c r="AJ549" s="163"/>
      <c r="AK549" s="163"/>
      <c r="AL549" s="163"/>
      <c r="AM549" s="163"/>
      <c r="AN549" s="163"/>
      <c r="AO549" s="163"/>
      <c r="AP549" s="163"/>
      <c r="AQ549" s="10"/>
      <c r="AR549" s="10"/>
      <c r="AS549" s="10"/>
      <c r="AT549" s="10"/>
      <c r="AU549" s="10"/>
      <c r="AV549" s="10"/>
      <c r="AW549" s="10"/>
      <c r="AX549" s="10"/>
      <c r="AY549" s="10"/>
      <c r="AZ549" s="10"/>
      <c r="BA549" s="10"/>
      <c r="BB549" s="10"/>
      <c r="BC549" s="10"/>
      <c r="BD549" s="10"/>
    </row>
    <row r="550" spans="1:56" ht="15" customHeight="1" x14ac:dyDescent="0.25">
      <c r="A550" s="10"/>
      <c r="B550" s="163"/>
      <c r="C550" s="163"/>
      <c r="D550" s="163"/>
      <c r="E550" s="163"/>
      <c r="F550" s="163"/>
      <c r="G550" s="163"/>
      <c r="H550" s="163"/>
      <c r="I550" s="163"/>
      <c r="J550" s="163"/>
      <c r="K550" s="163"/>
      <c r="L550" s="163"/>
      <c r="M550" s="163"/>
      <c r="N550" s="163"/>
      <c r="O550" s="163"/>
      <c r="P550" s="163"/>
      <c r="Q550" s="163"/>
      <c r="R550" s="163"/>
      <c r="S550" s="163"/>
      <c r="T550" s="163"/>
      <c r="U550" s="163"/>
      <c r="V550" s="163"/>
      <c r="W550" s="163"/>
      <c r="X550" s="163"/>
      <c r="Y550" s="163"/>
      <c r="Z550" s="163"/>
      <c r="AA550" s="163"/>
      <c r="AB550" s="163"/>
      <c r="AC550" s="163"/>
      <c r="AD550" s="163"/>
      <c r="AE550" s="163"/>
      <c r="AF550" s="163"/>
      <c r="AG550" s="163"/>
      <c r="AH550" s="163"/>
      <c r="AI550" s="163"/>
      <c r="AJ550" s="163"/>
      <c r="AK550" s="163"/>
      <c r="AL550" s="163"/>
      <c r="AM550" s="163"/>
      <c r="AN550" s="163"/>
      <c r="AO550" s="163"/>
      <c r="AP550" s="163"/>
      <c r="AQ550" s="10"/>
      <c r="AR550" s="10"/>
      <c r="AS550" s="10"/>
      <c r="AT550" s="10"/>
      <c r="AU550" s="10"/>
      <c r="AV550" s="10"/>
      <c r="AW550" s="10"/>
      <c r="AX550" s="10"/>
      <c r="AY550" s="10"/>
      <c r="AZ550" s="10"/>
      <c r="BA550" s="10"/>
      <c r="BB550" s="10"/>
      <c r="BC550" s="10"/>
      <c r="BD550" s="10"/>
    </row>
    <row r="551" spans="1:56" ht="15" customHeight="1" x14ac:dyDescent="0.25">
      <c r="A551" s="10"/>
      <c r="B551" s="163"/>
      <c r="C551" s="163"/>
      <c r="D551" s="163"/>
      <c r="E551" s="163"/>
      <c r="F551" s="163"/>
      <c r="G551" s="163"/>
      <c r="H551" s="163"/>
      <c r="I551" s="163"/>
      <c r="J551" s="163"/>
      <c r="K551" s="163"/>
      <c r="L551" s="163"/>
      <c r="M551" s="163"/>
      <c r="N551" s="163"/>
      <c r="O551" s="163"/>
      <c r="P551" s="163"/>
      <c r="Q551" s="163"/>
      <c r="R551" s="163"/>
      <c r="S551" s="163"/>
      <c r="T551" s="163"/>
      <c r="U551" s="163"/>
      <c r="V551" s="163"/>
      <c r="W551" s="163"/>
      <c r="X551" s="163"/>
      <c r="Y551" s="163"/>
      <c r="Z551" s="163"/>
      <c r="AA551" s="163"/>
      <c r="AB551" s="163"/>
      <c r="AC551" s="163"/>
      <c r="AD551" s="163"/>
      <c r="AE551" s="163"/>
      <c r="AF551" s="163"/>
      <c r="AG551" s="163"/>
      <c r="AH551" s="163"/>
      <c r="AI551" s="163"/>
      <c r="AJ551" s="163"/>
      <c r="AK551" s="163"/>
      <c r="AL551" s="163"/>
      <c r="AM551" s="163"/>
      <c r="AN551" s="163"/>
      <c r="AO551" s="163"/>
      <c r="AP551" s="163"/>
      <c r="AQ551" s="10"/>
      <c r="AR551" s="10"/>
      <c r="AS551" s="10"/>
      <c r="AT551" s="10"/>
      <c r="AU551" s="10"/>
      <c r="AV551" s="10"/>
      <c r="AW551" s="10"/>
      <c r="AX551" s="10"/>
      <c r="AY551" s="10"/>
      <c r="AZ551" s="10"/>
      <c r="BA551" s="10"/>
      <c r="BB551" s="10"/>
      <c r="BC551" s="10"/>
      <c r="BD551" s="10"/>
    </row>
    <row r="552" spans="1:56" ht="15" customHeight="1" x14ac:dyDescent="0.25">
      <c r="A552" s="10"/>
      <c r="B552" s="163"/>
      <c r="C552" s="163"/>
      <c r="D552" s="163"/>
      <c r="E552" s="163"/>
      <c r="F552" s="163"/>
      <c r="G552" s="163"/>
      <c r="H552" s="163"/>
      <c r="I552" s="163"/>
      <c r="J552" s="163"/>
      <c r="K552" s="163"/>
      <c r="L552" s="163"/>
      <c r="M552" s="163"/>
      <c r="N552" s="163"/>
      <c r="O552" s="163"/>
      <c r="P552" s="163"/>
      <c r="Q552" s="163"/>
      <c r="R552" s="163"/>
      <c r="S552" s="163"/>
      <c r="T552" s="163"/>
      <c r="U552" s="163"/>
      <c r="V552" s="163"/>
      <c r="W552" s="163"/>
      <c r="X552" s="163"/>
      <c r="Y552" s="163"/>
      <c r="Z552" s="163"/>
      <c r="AA552" s="163"/>
      <c r="AB552" s="163"/>
      <c r="AC552" s="163"/>
      <c r="AD552" s="163"/>
      <c r="AE552" s="163"/>
      <c r="AF552" s="163"/>
      <c r="AG552" s="163"/>
      <c r="AH552" s="163"/>
      <c r="AI552" s="163"/>
      <c r="AJ552" s="163"/>
      <c r="AK552" s="163"/>
      <c r="AL552" s="163"/>
      <c r="AM552" s="163"/>
      <c r="AN552" s="163"/>
      <c r="AO552" s="163"/>
      <c r="AP552" s="163"/>
      <c r="AQ552" s="10"/>
      <c r="AR552" s="10"/>
      <c r="AS552" s="10"/>
      <c r="AT552" s="10"/>
      <c r="AU552" s="10"/>
      <c r="AV552" s="10"/>
      <c r="AW552" s="10"/>
      <c r="AX552" s="10"/>
      <c r="AY552" s="10"/>
      <c r="AZ552" s="10"/>
      <c r="BA552" s="10"/>
      <c r="BB552" s="10"/>
      <c r="BC552" s="10"/>
      <c r="BD552" s="10"/>
    </row>
    <row r="553" spans="1:56" ht="15" customHeight="1" x14ac:dyDescent="0.25">
      <c r="A553" s="10"/>
      <c r="B553" s="163"/>
      <c r="C553" s="163"/>
      <c r="D553" s="163"/>
      <c r="E553" s="163"/>
      <c r="F553" s="163"/>
      <c r="G553" s="163"/>
      <c r="H553" s="163"/>
      <c r="I553" s="163"/>
      <c r="J553" s="163"/>
      <c r="K553" s="163"/>
      <c r="L553" s="163"/>
      <c r="M553" s="163"/>
      <c r="N553" s="163"/>
      <c r="O553" s="163"/>
      <c r="P553" s="163"/>
      <c r="Q553" s="163"/>
      <c r="R553" s="163"/>
      <c r="S553" s="163"/>
      <c r="T553" s="163"/>
      <c r="U553" s="163"/>
      <c r="V553" s="163"/>
      <c r="W553" s="163"/>
      <c r="X553" s="163"/>
      <c r="Y553" s="163"/>
      <c r="Z553" s="163"/>
      <c r="AA553" s="163"/>
      <c r="AB553" s="163"/>
      <c r="AC553" s="163"/>
      <c r="AD553" s="163"/>
      <c r="AE553" s="163"/>
      <c r="AF553" s="163"/>
      <c r="AG553" s="163"/>
      <c r="AH553" s="163"/>
      <c r="AI553" s="163"/>
      <c r="AJ553" s="163"/>
      <c r="AK553" s="163"/>
      <c r="AL553" s="163"/>
      <c r="AM553" s="163"/>
      <c r="AN553" s="163"/>
      <c r="AO553" s="163"/>
      <c r="AP553" s="163"/>
      <c r="AQ553" s="10"/>
      <c r="AR553" s="10"/>
      <c r="AS553" s="10"/>
      <c r="AT553" s="10"/>
      <c r="AU553" s="10"/>
      <c r="AV553" s="10"/>
      <c r="AW553" s="10"/>
      <c r="AX553" s="10"/>
      <c r="AY553" s="10"/>
      <c r="AZ553" s="10"/>
      <c r="BA553" s="10"/>
      <c r="BB553" s="10"/>
      <c r="BC553" s="10"/>
      <c r="BD553" s="10"/>
    </row>
    <row r="554" spans="1:56" ht="15" customHeight="1" x14ac:dyDescent="0.25">
      <c r="A554" s="10"/>
      <c r="B554" s="163"/>
      <c r="C554" s="163"/>
      <c r="D554" s="163"/>
      <c r="E554" s="163"/>
      <c r="F554" s="163"/>
      <c r="G554" s="163"/>
      <c r="H554" s="163"/>
      <c r="I554" s="163"/>
      <c r="J554" s="163"/>
      <c r="K554" s="163"/>
      <c r="L554" s="163"/>
      <c r="M554" s="163"/>
      <c r="N554" s="163"/>
      <c r="O554" s="163"/>
      <c r="P554" s="163"/>
      <c r="Q554" s="163"/>
      <c r="R554" s="163"/>
      <c r="S554" s="163"/>
      <c r="T554" s="163"/>
      <c r="U554" s="163"/>
      <c r="V554" s="163"/>
      <c r="W554" s="163"/>
      <c r="X554" s="163"/>
      <c r="Y554" s="163"/>
      <c r="Z554" s="163"/>
      <c r="AA554" s="163"/>
      <c r="AB554" s="163"/>
      <c r="AC554" s="163"/>
      <c r="AD554" s="163"/>
      <c r="AE554" s="163"/>
      <c r="AF554" s="163"/>
      <c r="AG554" s="163"/>
      <c r="AH554" s="163"/>
      <c r="AI554" s="163"/>
      <c r="AJ554" s="163"/>
      <c r="AK554" s="163"/>
      <c r="AL554" s="163"/>
      <c r="AM554" s="163"/>
      <c r="AN554" s="163"/>
      <c r="AO554" s="163"/>
      <c r="AP554" s="163"/>
      <c r="AQ554" s="10"/>
      <c r="AR554" s="10"/>
      <c r="AS554" s="10"/>
      <c r="AT554" s="10"/>
      <c r="AU554" s="10"/>
      <c r="AV554" s="10"/>
      <c r="AW554" s="10"/>
      <c r="AX554" s="10"/>
      <c r="AY554" s="10"/>
      <c r="AZ554" s="10"/>
      <c r="BA554" s="10"/>
      <c r="BB554" s="10"/>
      <c r="BC554" s="10"/>
      <c r="BD554" s="10"/>
    </row>
    <row r="555" spans="1:56" ht="15" customHeight="1" x14ac:dyDescent="0.25">
      <c r="A555" s="47"/>
      <c r="B555" s="171" t="s">
        <v>216</v>
      </c>
      <c r="C555" s="171"/>
      <c r="D555" s="171"/>
      <c r="E555" s="171"/>
      <c r="F555" s="171"/>
      <c r="G555" s="171"/>
      <c r="H555" s="171"/>
      <c r="I555" s="171"/>
      <c r="J555" s="171"/>
      <c r="K555" s="171"/>
      <c r="L555" s="171"/>
      <c r="M555" s="171"/>
      <c r="N555" s="171"/>
      <c r="O555" s="171"/>
      <c r="P555" s="171"/>
      <c r="Q555" s="171"/>
      <c r="R555" s="171"/>
      <c r="S555" s="171"/>
      <c r="T555" s="171"/>
      <c r="U555" s="171"/>
      <c r="V555" s="246" t="s">
        <v>217</v>
      </c>
      <c r="W555" s="246"/>
      <c r="X555" s="246"/>
      <c r="Y555" s="246"/>
      <c r="Z555" s="246"/>
      <c r="AA555" s="246"/>
      <c r="AB555" s="246"/>
      <c r="AC555" s="246"/>
      <c r="AD555" s="246"/>
      <c r="AE555" s="246"/>
      <c r="AF555" s="246"/>
      <c r="AG555" s="246"/>
      <c r="AH555" s="246"/>
      <c r="AI555" s="246"/>
      <c r="AJ555" s="246"/>
      <c r="AK555" s="246"/>
      <c r="AL555" s="246"/>
      <c r="AM555" s="48" t="s">
        <v>218</v>
      </c>
      <c r="AN555" s="17"/>
      <c r="AO555" s="49"/>
      <c r="AP555" s="49"/>
      <c r="AQ555" s="17"/>
      <c r="AR555" s="17"/>
      <c r="AS555" s="17"/>
      <c r="AT555" s="17"/>
      <c r="AU555" s="17"/>
      <c r="AV555" s="17"/>
      <c r="AW555" s="17"/>
      <c r="AX555" s="17"/>
      <c r="AY555" s="17"/>
      <c r="AZ555" s="17"/>
      <c r="BA555" s="17"/>
      <c r="BB555" s="17"/>
      <c r="BC555" s="17"/>
      <c r="BD555" s="17"/>
    </row>
    <row r="556" spans="1:56" ht="30" customHeight="1" x14ac:dyDescent="0.25">
      <c r="A556" s="1"/>
      <c r="B556" s="10"/>
      <c r="C556" s="10"/>
      <c r="D556" s="10"/>
      <c r="E556" s="10"/>
      <c r="F556" s="10"/>
      <c r="G556" s="10"/>
      <c r="H556" s="10"/>
      <c r="I556" s="10"/>
      <c r="J556" s="10"/>
      <c r="K556" s="10"/>
      <c r="L556" s="10"/>
      <c r="M556" s="10"/>
      <c r="N556" s="10"/>
      <c r="O556" s="10"/>
      <c r="P556" s="10"/>
      <c r="Q556" s="173" t="s">
        <v>194</v>
      </c>
      <c r="R556" s="177"/>
      <c r="S556" s="177"/>
      <c r="T556" s="177"/>
      <c r="U556" s="177"/>
      <c r="V556" s="177"/>
      <c r="W556" s="177"/>
      <c r="X556" s="177"/>
      <c r="Y556" s="10"/>
      <c r="Z556" s="173" t="s">
        <v>219</v>
      </c>
      <c r="AA556" s="173"/>
      <c r="AB556" s="173"/>
      <c r="AC556" s="173"/>
      <c r="AD556" s="173"/>
      <c r="AE556" s="173"/>
      <c r="AF556" s="173"/>
      <c r="AG556" s="173"/>
      <c r="AH556" s="88"/>
      <c r="AI556" s="88"/>
      <c r="AJ556" s="247" t="s">
        <v>220</v>
      </c>
      <c r="AK556" s="247"/>
      <c r="AL556" s="247"/>
      <c r="AM556" s="247"/>
      <c r="AN556" s="247"/>
      <c r="AO556" s="247"/>
      <c r="AP556" s="247"/>
      <c r="AQ556" s="10"/>
      <c r="AR556" s="10"/>
      <c r="AS556" s="10"/>
      <c r="AT556" s="10"/>
      <c r="AU556" s="10"/>
      <c r="AV556" s="10"/>
      <c r="AW556" s="10"/>
      <c r="AX556" s="10"/>
      <c r="AY556" s="10"/>
      <c r="AZ556" s="10"/>
      <c r="BA556" s="10"/>
      <c r="BB556" s="10"/>
      <c r="BC556" s="10"/>
      <c r="BD556" s="10"/>
    </row>
    <row r="557" spans="1:56" ht="15" customHeight="1" x14ac:dyDescent="0.25">
      <c r="A557" s="1"/>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44"/>
      <c r="AK557" s="44"/>
      <c r="AL557" s="44"/>
      <c r="AM557" s="44"/>
      <c r="AN557" s="44"/>
      <c r="AO557" s="44"/>
      <c r="AP557" s="44"/>
      <c r="AQ557" s="10"/>
      <c r="AR557" s="10"/>
      <c r="AS557" s="10"/>
      <c r="AT557" s="10"/>
      <c r="AU557" s="10"/>
      <c r="AV557" s="10"/>
      <c r="AW557" s="10"/>
      <c r="AX557" s="10"/>
      <c r="AY557" s="10"/>
      <c r="AZ557" s="10"/>
      <c r="BA557" s="10"/>
      <c r="BB557" s="10"/>
      <c r="BC557" s="10"/>
      <c r="BD557" s="10"/>
    </row>
    <row r="558" spans="1:56" ht="15" customHeight="1" x14ac:dyDescent="0.25">
      <c r="A558" s="1"/>
      <c r="B558" s="99" t="s">
        <v>221</v>
      </c>
      <c r="C558" s="88"/>
      <c r="D558" s="88"/>
      <c r="E558" s="88"/>
      <c r="F558" s="88"/>
      <c r="G558" s="88"/>
      <c r="H558" s="88"/>
      <c r="I558" s="88"/>
      <c r="J558" s="88"/>
      <c r="K558" s="88"/>
      <c r="L558" s="88"/>
      <c r="M558" s="88"/>
      <c r="N558" s="88"/>
      <c r="O558" s="88"/>
      <c r="P558" s="10"/>
      <c r="Q558" s="146"/>
      <c r="R558" s="147"/>
      <c r="S558" s="147"/>
      <c r="T558" s="147"/>
      <c r="U558" s="147"/>
      <c r="V558" s="148"/>
      <c r="W558" s="88" t="s">
        <v>176</v>
      </c>
      <c r="X558" s="88"/>
      <c r="Y558" s="10"/>
      <c r="Z558" s="103"/>
      <c r="AA558" s="104"/>
      <c r="AB558" s="104"/>
      <c r="AC558" s="104"/>
      <c r="AD558" s="104"/>
      <c r="AE558" s="104"/>
      <c r="AF558" s="104"/>
      <c r="AG558" s="105"/>
      <c r="AH558" s="88" t="s">
        <v>126</v>
      </c>
      <c r="AI558" s="88"/>
      <c r="AJ558" s="248">
        <f>IF(Q558&lt;&gt;0,IF(Z558&lt;&gt;0,Z558/(Q558+Q562*(Q558/(Q558+Q560))),0),0)+IF(AND(Q558=0,Q560=0,Q562&lt;&gt;0),Z558/Q562,0)</f>
        <v>0</v>
      </c>
      <c r="AK558" s="249"/>
      <c r="AL558" s="249"/>
      <c r="AM558" s="249"/>
      <c r="AN558" s="250"/>
      <c r="AO558" s="50" t="s">
        <v>126</v>
      </c>
      <c r="AP558" s="50"/>
      <c r="AQ558" s="10"/>
      <c r="AR558" s="10"/>
      <c r="AS558" s="10"/>
      <c r="AT558" s="10"/>
      <c r="AU558" s="10"/>
      <c r="AV558" s="10"/>
      <c r="AW558" s="10"/>
      <c r="AX558" s="10"/>
      <c r="AY558" s="10"/>
      <c r="AZ558" s="10"/>
      <c r="BA558" s="10"/>
      <c r="BB558" s="10"/>
      <c r="BC558" s="10"/>
      <c r="BD558" s="10"/>
    </row>
    <row r="559" spans="1:56" ht="2.25" customHeight="1" x14ac:dyDescent="0.25">
      <c r="A559" s="1"/>
      <c r="B559" s="10"/>
      <c r="C559" s="10"/>
      <c r="D559" s="10"/>
      <c r="E559" s="10"/>
      <c r="F559" s="10"/>
      <c r="G559" s="10"/>
      <c r="H559" s="10"/>
      <c r="I559" s="10"/>
      <c r="J559" s="10"/>
      <c r="K559" s="10"/>
      <c r="L559" s="10"/>
      <c r="M559" s="10"/>
      <c r="N559" s="10"/>
      <c r="O559" s="9"/>
      <c r="P559" s="9"/>
      <c r="Q559" s="10"/>
      <c r="R559" s="10"/>
      <c r="S559" s="10"/>
      <c r="T559" s="10"/>
      <c r="U559" s="10"/>
      <c r="V559" s="10"/>
      <c r="W559" s="10"/>
      <c r="X559" s="10"/>
      <c r="Y559" s="10"/>
      <c r="Z559" s="10"/>
      <c r="AA559" s="10"/>
      <c r="AB559" s="10"/>
      <c r="AC559" s="10"/>
      <c r="AD559" s="10"/>
      <c r="AE559" s="10"/>
      <c r="AF559" s="10"/>
      <c r="AG559" s="10"/>
      <c r="AH559" s="10"/>
      <c r="AI559" s="10"/>
      <c r="AJ559" s="51"/>
      <c r="AK559" s="52"/>
      <c r="AL559" s="52"/>
      <c r="AM559" s="52"/>
      <c r="AN559" s="52"/>
      <c r="AO559" s="50"/>
      <c r="AP559" s="50"/>
      <c r="AQ559" s="10"/>
      <c r="AR559" s="10"/>
      <c r="AS559" s="10"/>
      <c r="AT559" s="10"/>
      <c r="AU559" s="10"/>
      <c r="AV559" s="10"/>
      <c r="AW559" s="10"/>
      <c r="AX559" s="10"/>
      <c r="AY559" s="10"/>
      <c r="AZ559" s="10"/>
      <c r="BA559" s="10"/>
      <c r="BB559" s="10"/>
      <c r="BC559" s="10"/>
      <c r="BD559" s="10"/>
    </row>
    <row r="560" spans="1:56" ht="15" customHeight="1" x14ac:dyDescent="0.25">
      <c r="A560" s="1"/>
      <c r="B560" s="99" t="s">
        <v>222</v>
      </c>
      <c r="C560" s="88"/>
      <c r="D560" s="88"/>
      <c r="E560" s="88"/>
      <c r="F560" s="88"/>
      <c r="G560" s="88"/>
      <c r="H560" s="88"/>
      <c r="I560" s="88"/>
      <c r="J560" s="88"/>
      <c r="K560" s="88"/>
      <c r="L560" s="88"/>
      <c r="M560" s="88"/>
      <c r="N560" s="88"/>
      <c r="O560" s="88"/>
      <c r="P560" s="10"/>
      <c r="Q560" s="146"/>
      <c r="R560" s="147"/>
      <c r="S560" s="147"/>
      <c r="T560" s="147"/>
      <c r="U560" s="147"/>
      <c r="V560" s="148"/>
      <c r="W560" s="88" t="s">
        <v>176</v>
      </c>
      <c r="X560" s="88"/>
      <c r="Y560" s="10"/>
      <c r="Z560" s="103"/>
      <c r="AA560" s="104"/>
      <c r="AB560" s="104"/>
      <c r="AC560" s="104"/>
      <c r="AD560" s="104"/>
      <c r="AE560" s="104"/>
      <c r="AF560" s="104"/>
      <c r="AG560" s="105"/>
      <c r="AH560" s="88" t="s">
        <v>126</v>
      </c>
      <c r="AI560" s="88"/>
      <c r="AJ560" s="248">
        <f>IF(Q560&lt;&gt;0,IF(Z560&lt;&gt;0,Z560/(Q560+Q562*(Q560/(Q558+Q560))),0),0)</f>
        <v>0</v>
      </c>
      <c r="AK560" s="249"/>
      <c r="AL560" s="249"/>
      <c r="AM560" s="249"/>
      <c r="AN560" s="250"/>
      <c r="AO560" s="50" t="s">
        <v>126</v>
      </c>
      <c r="AP560" s="50"/>
      <c r="AQ560" s="10"/>
      <c r="AR560" s="10"/>
      <c r="AS560" s="10"/>
      <c r="AT560" s="10"/>
      <c r="AU560" s="10"/>
      <c r="AV560" s="10"/>
      <c r="AW560" s="10"/>
      <c r="AX560" s="10"/>
      <c r="AY560" s="10"/>
      <c r="AZ560" s="10"/>
      <c r="BA560" s="10"/>
      <c r="BB560" s="10"/>
      <c r="BC560" s="10"/>
      <c r="BD560" s="10"/>
    </row>
    <row r="561" spans="1:56" ht="2.25" customHeight="1" x14ac:dyDescent="0.25">
      <c r="A561" s="1"/>
      <c r="B561" s="10"/>
      <c r="C561" s="10"/>
      <c r="D561" s="10"/>
      <c r="E561" s="10"/>
      <c r="F561" s="10"/>
      <c r="G561" s="10"/>
      <c r="H561" s="10"/>
      <c r="I561" s="10"/>
      <c r="J561" s="10"/>
      <c r="K561" s="10"/>
      <c r="L561" s="10"/>
      <c r="M561" s="10"/>
      <c r="N561" s="10"/>
      <c r="O561" s="9"/>
      <c r="P561" s="9"/>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row>
    <row r="562" spans="1:56" ht="15" customHeight="1" x14ac:dyDescent="0.25">
      <c r="A562" s="1"/>
      <c r="B562" s="99" t="s">
        <v>223</v>
      </c>
      <c r="C562" s="88"/>
      <c r="D562" s="88"/>
      <c r="E562" s="88"/>
      <c r="F562" s="88"/>
      <c r="G562" s="88"/>
      <c r="H562" s="88"/>
      <c r="I562" s="88"/>
      <c r="J562" s="88"/>
      <c r="K562" s="88"/>
      <c r="L562" s="88"/>
      <c r="M562" s="88"/>
      <c r="N562" s="88"/>
      <c r="O562" s="88"/>
      <c r="P562" s="10"/>
      <c r="Q562" s="146"/>
      <c r="R562" s="147"/>
      <c r="S562" s="147"/>
      <c r="T562" s="147"/>
      <c r="U562" s="147"/>
      <c r="V562" s="148"/>
      <c r="W562" s="88" t="s">
        <v>176</v>
      </c>
      <c r="X562" s="88"/>
      <c r="Y562" s="10"/>
      <c r="Z562" s="100">
        <f>IF((Q558+Q560+Q562)&lt;&gt;0,Q562/(Q558+Q560+Q562)*(Z558+Z560),0)</f>
        <v>0</v>
      </c>
      <c r="AA562" s="101"/>
      <c r="AB562" s="101"/>
      <c r="AC562" s="101"/>
      <c r="AD562" s="101"/>
      <c r="AE562" s="101"/>
      <c r="AF562" s="101"/>
      <c r="AG562" s="102"/>
      <c r="AH562" s="88" t="s">
        <v>126</v>
      </c>
      <c r="AI562" s="88"/>
      <c r="AJ562" s="10"/>
      <c r="AK562" s="10"/>
      <c r="AL562" s="10"/>
      <c r="AM562" s="10"/>
      <c r="AN562" s="10"/>
      <c r="AO562" s="10"/>
      <c r="AP562" s="10"/>
      <c r="AQ562" s="10"/>
      <c r="AR562" s="10"/>
      <c r="AS562" s="10"/>
      <c r="AT562" s="10"/>
      <c r="AU562" s="10"/>
      <c r="AV562" s="10"/>
      <c r="AW562" s="10"/>
      <c r="AX562" s="10"/>
      <c r="AY562" s="10"/>
      <c r="AZ562" s="10"/>
      <c r="BA562" s="10"/>
      <c r="BB562" s="10"/>
      <c r="BC562" s="10"/>
      <c r="BD562" s="10"/>
    </row>
    <row r="563" spans="1:56" ht="2.25" customHeight="1" x14ac:dyDescent="0.25">
      <c r="A563" s="8"/>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row>
    <row r="564" spans="1:56" ht="15" customHeight="1" x14ac:dyDescent="0.25">
      <c r="A564" s="89"/>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c r="AA564" s="88"/>
      <c r="AB564" s="88"/>
      <c r="AC564" s="88"/>
      <c r="AD564" s="88"/>
      <c r="AE564" s="88"/>
      <c r="AF564" s="88"/>
      <c r="AG564" s="88"/>
      <c r="AH564" s="88"/>
      <c r="AI564" s="88"/>
      <c r="AJ564" s="88"/>
      <c r="AK564" s="88"/>
      <c r="AL564" s="88"/>
      <c r="AM564" s="88"/>
      <c r="AN564" s="88"/>
      <c r="AO564" s="88"/>
      <c r="AP564" s="88"/>
      <c r="AQ564" s="10"/>
      <c r="AR564" s="10"/>
      <c r="AS564" s="10"/>
      <c r="AT564" s="10"/>
      <c r="AU564" s="10"/>
      <c r="AV564" s="10"/>
      <c r="AW564" s="10"/>
      <c r="AX564" s="10"/>
      <c r="AY564" s="10"/>
      <c r="AZ564" s="10"/>
      <c r="BA564" s="10"/>
      <c r="BB564" s="10"/>
      <c r="BC564" s="10"/>
      <c r="BD564" s="10"/>
    </row>
    <row r="565" spans="1:56" ht="15" customHeight="1" x14ac:dyDescent="0.25">
      <c r="A565" s="1">
        <v>53</v>
      </c>
      <c r="B565" s="86" t="s">
        <v>224</v>
      </c>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7"/>
      <c r="AC565" s="87"/>
      <c r="AD565" s="87"/>
      <c r="AE565" s="87"/>
      <c r="AF565" s="87"/>
      <c r="AG565" s="87"/>
      <c r="AH565" s="87"/>
      <c r="AI565" s="87"/>
      <c r="AJ565" s="87"/>
      <c r="AK565" s="87"/>
      <c r="AL565" s="87"/>
      <c r="AM565" s="87"/>
      <c r="AN565" s="87"/>
      <c r="AO565" s="87"/>
      <c r="AP565" s="87"/>
      <c r="AQ565" s="10"/>
      <c r="AR565" s="10"/>
      <c r="AS565" s="10"/>
      <c r="AT565" s="10"/>
      <c r="AU565" s="10"/>
      <c r="AV565" s="10"/>
      <c r="AW565" s="10"/>
      <c r="AX565" s="10"/>
      <c r="AY565" s="10"/>
      <c r="AZ565" s="10"/>
      <c r="BA565" s="10"/>
      <c r="BB565" s="10"/>
      <c r="BC565" s="10"/>
      <c r="BD565" s="10"/>
    </row>
    <row r="566" spans="1:56" ht="2.25" customHeight="1" x14ac:dyDescent="0.25">
      <c r="A566" s="1"/>
      <c r="B566" s="10"/>
      <c r="C566" s="10"/>
      <c r="D566" s="10"/>
      <c r="E566" s="10"/>
      <c r="F566" s="10"/>
      <c r="G566" s="10"/>
      <c r="H566" s="10"/>
      <c r="I566" s="10"/>
      <c r="J566" s="10"/>
      <c r="K566" s="10"/>
      <c r="L566" s="10"/>
      <c r="M566" s="10"/>
      <c r="N566" s="9"/>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row>
    <row r="567" spans="1:56" ht="15" customHeight="1" x14ac:dyDescent="0.25">
      <c r="A567" s="1"/>
      <c r="B567" s="10"/>
      <c r="C567" s="10"/>
      <c r="D567" s="10"/>
      <c r="E567" s="10"/>
      <c r="F567" s="10"/>
      <c r="G567" s="10"/>
      <c r="H567" s="10"/>
      <c r="I567" s="10"/>
      <c r="J567" s="10"/>
      <c r="K567" s="10"/>
      <c r="L567" s="10"/>
      <c r="M567" s="10"/>
      <c r="N567" s="10"/>
      <c r="O567" s="10"/>
      <c r="P567" s="10"/>
      <c r="Q567" s="173" t="s">
        <v>194</v>
      </c>
      <c r="R567" s="177"/>
      <c r="S567" s="177"/>
      <c r="T567" s="177"/>
      <c r="U567" s="177"/>
      <c r="V567" s="177"/>
      <c r="W567" s="177"/>
      <c r="X567" s="177"/>
      <c r="Y567" s="10"/>
      <c r="Z567" s="173" t="s">
        <v>219</v>
      </c>
      <c r="AA567" s="173"/>
      <c r="AB567" s="173"/>
      <c r="AC567" s="173"/>
      <c r="AD567" s="173"/>
      <c r="AE567" s="173"/>
      <c r="AF567" s="173"/>
      <c r="AG567" s="173"/>
      <c r="AH567" s="88"/>
      <c r="AI567" s="88"/>
      <c r="AJ567" s="10"/>
      <c r="AK567" s="10"/>
      <c r="AL567" s="10"/>
      <c r="AM567" s="10"/>
      <c r="AN567" s="10"/>
      <c r="AO567" s="10"/>
      <c r="AP567" s="10"/>
      <c r="AQ567" s="10"/>
      <c r="AR567" s="10"/>
      <c r="AS567" s="10"/>
      <c r="AT567" s="10"/>
      <c r="AU567" s="10"/>
      <c r="AV567" s="10"/>
      <c r="AW567" s="10"/>
      <c r="AX567" s="10"/>
      <c r="AY567" s="10"/>
      <c r="AZ567" s="10"/>
      <c r="BA567" s="10"/>
      <c r="BB567" s="10"/>
      <c r="BC567" s="10"/>
      <c r="BD567" s="10"/>
    </row>
    <row r="568" spans="1:56" ht="2.25" customHeight="1" x14ac:dyDescent="0.25">
      <c r="A568" s="1"/>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row>
    <row r="569" spans="1:56" ht="15" customHeight="1" x14ac:dyDescent="0.25">
      <c r="A569" s="1"/>
      <c r="B569" s="99" t="s">
        <v>185</v>
      </c>
      <c r="C569" s="88"/>
      <c r="D569" s="88"/>
      <c r="E569" s="88"/>
      <c r="F569" s="88"/>
      <c r="G569" s="88"/>
      <c r="H569" s="88"/>
      <c r="I569" s="88"/>
      <c r="J569" s="88"/>
      <c r="K569" s="88"/>
      <c r="L569" s="88"/>
      <c r="M569" s="88"/>
      <c r="N569" s="88"/>
      <c r="O569" s="88"/>
      <c r="P569" s="10"/>
      <c r="Q569" s="146"/>
      <c r="R569" s="147"/>
      <c r="S569" s="147"/>
      <c r="T569" s="147"/>
      <c r="U569" s="147"/>
      <c r="V569" s="148"/>
      <c r="W569" s="88" t="s">
        <v>176</v>
      </c>
      <c r="X569" s="88"/>
      <c r="Y569" s="10"/>
      <c r="Z569" s="103"/>
      <c r="AA569" s="104"/>
      <c r="AB569" s="104"/>
      <c r="AC569" s="104"/>
      <c r="AD569" s="104"/>
      <c r="AE569" s="104"/>
      <c r="AF569" s="104"/>
      <c r="AG569" s="105"/>
      <c r="AH569" s="88" t="s">
        <v>126</v>
      </c>
      <c r="AI569" s="88"/>
      <c r="AJ569" s="10"/>
      <c r="AK569" s="10"/>
      <c r="AL569" s="10"/>
      <c r="AM569" s="10"/>
      <c r="AN569" s="10"/>
      <c r="AO569" s="10"/>
      <c r="AP569" s="10"/>
      <c r="AQ569" s="10"/>
      <c r="AR569" s="10"/>
      <c r="AS569" s="10"/>
      <c r="AT569" s="10"/>
      <c r="AU569" s="10"/>
      <c r="AV569" s="10"/>
      <c r="AW569" s="10"/>
      <c r="AX569" s="10"/>
      <c r="AY569" s="10"/>
      <c r="AZ569" s="10"/>
      <c r="BA569" s="10"/>
      <c r="BB569" s="10"/>
      <c r="BC569" s="10"/>
      <c r="BD569" s="10"/>
    </row>
    <row r="570" spans="1:56" ht="2.25" customHeight="1" x14ac:dyDescent="0.25">
      <c r="A570" s="1"/>
      <c r="B570" s="10"/>
      <c r="C570" s="10"/>
      <c r="D570" s="10"/>
      <c r="E570" s="10"/>
      <c r="F570" s="10"/>
      <c r="G570" s="10"/>
      <c r="H570" s="10"/>
      <c r="I570" s="10"/>
      <c r="J570" s="10"/>
      <c r="K570" s="10"/>
      <c r="L570" s="10"/>
      <c r="M570" s="10"/>
      <c r="N570" s="10"/>
      <c r="O570" s="9"/>
      <c r="P570" s="9"/>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row>
    <row r="571" spans="1:56" ht="15" customHeight="1" x14ac:dyDescent="0.25">
      <c r="A571" s="1"/>
      <c r="B571" s="99" t="s">
        <v>225</v>
      </c>
      <c r="C571" s="88"/>
      <c r="D571" s="88"/>
      <c r="E571" s="88"/>
      <c r="F571" s="88"/>
      <c r="G571" s="88"/>
      <c r="H571" s="88"/>
      <c r="I571" s="88"/>
      <c r="J571" s="88"/>
      <c r="K571" s="88"/>
      <c r="L571" s="88"/>
      <c r="M571" s="88"/>
      <c r="N571" s="88"/>
      <c r="O571" s="88"/>
      <c r="P571" s="10"/>
      <c r="Q571" s="146"/>
      <c r="R571" s="147"/>
      <c r="S571" s="147"/>
      <c r="T571" s="147"/>
      <c r="U571" s="147"/>
      <c r="V571" s="148"/>
      <c r="W571" s="88" t="s">
        <v>176</v>
      </c>
      <c r="X571" s="88"/>
      <c r="Y571" s="10"/>
      <c r="Z571" s="103"/>
      <c r="AA571" s="104"/>
      <c r="AB571" s="104"/>
      <c r="AC571" s="104"/>
      <c r="AD571" s="104"/>
      <c r="AE571" s="104"/>
      <c r="AF571" s="104"/>
      <c r="AG571" s="105"/>
      <c r="AH571" s="88" t="s">
        <v>126</v>
      </c>
      <c r="AI571" s="88"/>
      <c r="AJ571" s="10"/>
      <c r="AK571" s="10"/>
      <c r="AL571" s="10"/>
      <c r="AM571" s="10"/>
      <c r="AN571" s="10"/>
      <c r="AO571" s="10"/>
      <c r="AP571" s="10"/>
      <c r="AQ571" s="10"/>
      <c r="AR571" s="10"/>
      <c r="AS571" s="10"/>
      <c r="AT571" s="10"/>
      <c r="AU571" s="10"/>
      <c r="AV571" s="10"/>
      <c r="AW571" s="10"/>
      <c r="AX571" s="10"/>
      <c r="AY571" s="10"/>
      <c r="AZ571" s="10"/>
      <c r="BA571" s="10"/>
      <c r="BB571" s="10"/>
      <c r="BC571" s="10"/>
      <c r="BD571" s="10"/>
    </row>
    <row r="572" spans="1:56" ht="2.25" customHeight="1" x14ac:dyDescent="0.25">
      <c r="A572" s="1"/>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row>
    <row r="573" spans="1:56" ht="15" customHeight="1" x14ac:dyDescent="0.25">
      <c r="A573" s="1"/>
      <c r="B573" s="145" t="s">
        <v>186</v>
      </c>
      <c r="C573" s="87"/>
      <c r="D573" s="87"/>
      <c r="E573" s="87"/>
      <c r="F573" s="87"/>
      <c r="G573" s="87"/>
      <c r="H573" s="87"/>
      <c r="I573" s="87"/>
      <c r="J573" s="87"/>
      <c r="K573" s="87"/>
      <c r="L573" s="87"/>
      <c r="M573" s="87"/>
      <c r="N573" s="87"/>
      <c r="O573" s="87"/>
      <c r="P573" s="11"/>
      <c r="Q573" s="146"/>
      <c r="R573" s="147"/>
      <c r="S573" s="147"/>
      <c r="T573" s="147"/>
      <c r="U573" s="147"/>
      <c r="V573" s="148"/>
      <c r="W573" s="88" t="s">
        <v>176</v>
      </c>
      <c r="X573" s="88"/>
      <c r="Y573" s="10"/>
      <c r="Z573" s="103"/>
      <c r="AA573" s="104"/>
      <c r="AB573" s="104"/>
      <c r="AC573" s="104"/>
      <c r="AD573" s="104"/>
      <c r="AE573" s="104"/>
      <c r="AF573" s="104"/>
      <c r="AG573" s="105"/>
      <c r="AH573" s="88" t="s">
        <v>126</v>
      </c>
      <c r="AI573" s="88"/>
      <c r="AJ573" s="10"/>
      <c r="AK573" s="10"/>
      <c r="AL573" s="10"/>
      <c r="AM573" s="10"/>
      <c r="AN573" s="10"/>
      <c r="AO573" s="10"/>
      <c r="AP573" s="10"/>
      <c r="AQ573" s="10"/>
      <c r="AR573" s="10"/>
      <c r="AS573" s="10"/>
      <c r="AT573" s="10"/>
      <c r="AU573" s="10"/>
      <c r="AV573" s="10"/>
      <c r="AW573" s="10"/>
      <c r="AX573" s="10"/>
      <c r="AY573" s="10"/>
      <c r="AZ573" s="10"/>
      <c r="BA573" s="10"/>
      <c r="BB573" s="10"/>
      <c r="BC573" s="10"/>
      <c r="BD573" s="10"/>
    </row>
    <row r="574" spans="1:56" ht="2.25" customHeight="1" x14ac:dyDescent="0.25">
      <c r="A574" s="1"/>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row>
    <row r="575" spans="1:56" ht="15" customHeight="1" x14ac:dyDescent="0.25">
      <c r="A575" s="1"/>
      <c r="B575" s="99" t="s">
        <v>187</v>
      </c>
      <c r="C575" s="88"/>
      <c r="D575" s="88"/>
      <c r="E575" s="88"/>
      <c r="F575" s="88"/>
      <c r="G575" s="88"/>
      <c r="H575" s="88"/>
      <c r="I575" s="88"/>
      <c r="J575" s="88"/>
      <c r="K575" s="88"/>
      <c r="L575" s="88"/>
      <c r="M575" s="88"/>
      <c r="N575" s="88"/>
      <c r="O575" s="88"/>
      <c r="P575" s="10"/>
      <c r="Q575" s="146"/>
      <c r="R575" s="147"/>
      <c r="S575" s="147"/>
      <c r="T575" s="147"/>
      <c r="U575" s="147"/>
      <c r="V575" s="148"/>
      <c r="W575" s="88" t="s">
        <v>176</v>
      </c>
      <c r="X575" s="88"/>
      <c r="Y575" s="10"/>
      <c r="Z575" s="103"/>
      <c r="AA575" s="104"/>
      <c r="AB575" s="104"/>
      <c r="AC575" s="104"/>
      <c r="AD575" s="104"/>
      <c r="AE575" s="104"/>
      <c r="AF575" s="104"/>
      <c r="AG575" s="105"/>
      <c r="AH575" s="88" t="s">
        <v>126</v>
      </c>
      <c r="AI575" s="88"/>
      <c r="AJ575" s="10"/>
      <c r="AK575" s="10"/>
      <c r="AL575" s="10"/>
      <c r="AM575" s="10"/>
      <c r="AN575" s="10"/>
      <c r="AO575" s="10"/>
      <c r="AP575" s="10"/>
      <c r="AQ575" s="10"/>
      <c r="AR575" s="10"/>
      <c r="AS575" s="10"/>
      <c r="AT575" s="10"/>
      <c r="AU575" s="10"/>
      <c r="AV575" s="10"/>
      <c r="AW575" s="10"/>
      <c r="AX575" s="10"/>
      <c r="AY575" s="10"/>
      <c r="AZ575" s="10"/>
      <c r="BA575" s="10"/>
      <c r="BB575" s="10"/>
      <c r="BC575" s="10"/>
      <c r="BD575" s="10"/>
    </row>
    <row r="576" spans="1:56" ht="15" customHeight="1" x14ac:dyDescent="0.25">
      <c r="A576" s="1"/>
      <c r="B576" s="10"/>
      <c r="C576" s="10"/>
      <c r="D576" s="10"/>
      <c r="E576" s="10"/>
      <c r="F576" s="10"/>
      <c r="G576" s="10"/>
      <c r="H576" s="10"/>
      <c r="I576" s="10"/>
      <c r="J576" s="10"/>
      <c r="K576" s="10"/>
      <c r="L576" s="10"/>
      <c r="M576" s="10"/>
      <c r="N576" s="9"/>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row>
    <row r="577" spans="1:56" ht="15" customHeight="1" x14ac:dyDescent="0.25">
      <c r="A577" s="1"/>
      <c r="B577" s="91" t="s">
        <v>226</v>
      </c>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c r="AA577" s="91"/>
      <c r="AB577" s="91"/>
      <c r="AC577" s="91"/>
      <c r="AD577" s="91"/>
      <c r="AE577" s="91"/>
      <c r="AF577" s="91"/>
      <c r="AG577" s="91"/>
      <c r="AH577" s="91"/>
      <c r="AI577" s="91"/>
      <c r="AJ577" s="91"/>
      <c r="AK577" s="91"/>
      <c r="AL577" s="91"/>
      <c r="AM577" s="91"/>
      <c r="AN577" s="91"/>
      <c r="AO577" s="91"/>
      <c r="AP577" s="92"/>
      <c r="AQ577" s="10"/>
      <c r="AR577" s="10"/>
      <c r="AS577" s="10"/>
      <c r="AT577" s="10"/>
      <c r="AU577" s="10"/>
      <c r="AV577" s="10"/>
      <c r="AW577" s="10"/>
      <c r="AX577" s="10"/>
      <c r="AY577" s="10"/>
      <c r="AZ577" s="10"/>
      <c r="BA577" s="10"/>
      <c r="BB577" s="10"/>
      <c r="BC577" s="10"/>
      <c r="BD577" s="10"/>
    </row>
    <row r="578" spans="1:56" ht="15" customHeight="1" x14ac:dyDescent="0.25">
      <c r="A578" s="1"/>
      <c r="B578" s="10"/>
      <c r="C578" s="10"/>
      <c r="D578" s="10"/>
      <c r="E578" s="10"/>
      <c r="F578" s="10"/>
      <c r="G578" s="10"/>
      <c r="H578" s="10"/>
      <c r="I578" s="10"/>
      <c r="J578" s="10"/>
      <c r="K578" s="10"/>
      <c r="L578" s="10"/>
      <c r="M578" s="10"/>
      <c r="N578" s="9"/>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row>
    <row r="579" spans="1:56" ht="15" customHeight="1" x14ac:dyDescent="0.25">
      <c r="A579" s="1">
        <v>54</v>
      </c>
      <c r="B579" s="86" t="s">
        <v>227</v>
      </c>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c r="AA579" s="87"/>
      <c r="AB579" s="87"/>
      <c r="AC579" s="87"/>
      <c r="AD579" s="87"/>
      <c r="AE579" s="87"/>
      <c r="AF579" s="87"/>
      <c r="AG579" s="87"/>
      <c r="AH579" s="87"/>
      <c r="AI579" s="87"/>
      <c r="AJ579" s="87"/>
      <c r="AK579" s="87"/>
      <c r="AL579" s="87"/>
      <c r="AM579" s="87"/>
      <c r="AN579" s="87"/>
      <c r="AO579" s="87"/>
      <c r="AP579" s="87"/>
      <c r="AQ579" s="10"/>
      <c r="AR579" s="10"/>
      <c r="AS579" s="10"/>
      <c r="AT579" s="10"/>
      <c r="AU579" s="10"/>
      <c r="AV579" s="10"/>
      <c r="AW579" s="10"/>
      <c r="AX579" s="10"/>
      <c r="AY579" s="10"/>
      <c r="AZ579" s="10"/>
      <c r="BA579" s="10"/>
      <c r="BB579" s="10"/>
      <c r="BC579" s="10"/>
      <c r="BD579" s="10"/>
    </row>
    <row r="580" spans="1:56" ht="2.25" customHeight="1" x14ac:dyDescent="0.25">
      <c r="A580" s="1"/>
      <c r="B580" s="10"/>
      <c r="C580" s="10"/>
      <c r="D580" s="10"/>
      <c r="E580" s="10"/>
      <c r="F580" s="10"/>
      <c r="G580" s="10"/>
      <c r="H580" s="10"/>
      <c r="I580" s="10"/>
      <c r="J580" s="10"/>
      <c r="K580" s="10"/>
      <c r="L580" s="10"/>
      <c r="M580" s="10"/>
      <c r="N580" s="9"/>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row>
    <row r="581" spans="1:56" ht="15" customHeight="1" x14ac:dyDescent="0.25">
      <c r="A581" s="1"/>
      <c r="B581" s="163" t="s">
        <v>228</v>
      </c>
      <c r="C581" s="163"/>
      <c r="D581" s="163"/>
      <c r="E581" s="163"/>
      <c r="F581" s="163"/>
      <c r="G581" s="163"/>
      <c r="H581" s="163"/>
      <c r="I581" s="163"/>
      <c r="J581" s="163"/>
      <c r="K581" s="163"/>
      <c r="L581" s="163"/>
      <c r="M581" s="163"/>
      <c r="N581" s="163"/>
      <c r="O581" s="163"/>
      <c r="P581" s="163"/>
      <c r="Q581" s="163"/>
      <c r="R581" s="163"/>
      <c r="S581" s="163"/>
      <c r="T581" s="163"/>
      <c r="U581" s="163"/>
      <c r="V581" s="163"/>
      <c r="W581" s="163"/>
      <c r="X581" s="163"/>
      <c r="Y581" s="163"/>
      <c r="Z581" s="163"/>
      <c r="AA581" s="163"/>
      <c r="AB581" s="163"/>
      <c r="AC581" s="163"/>
      <c r="AD581" s="163"/>
      <c r="AE581" s="163"/>
      <c r="AF581" s="163"/>
      <c r="AG581" s="163"/>
      <c r="AH581" s="163"/>
      <c r="AI581" s="163"/>
      <c r="AJ581" s="163"/>
      <c r="AK581" s="163"/>
      <c r="AL581" s="163"/>
      <c r="AM581" s="163"/>
      <c r="AN581" s="163"/>
      <c r="AO581" s="163"/>
      <c r="AP581" s="163"/>
      <c r="AQ581" s="10"/>
      <c r="AR581" s="10"/>
      <c r="AS581" s="10"/>
      <c r="AT581" s="10"/>
      <c r="AU581" s="10"/>
      <c r="AV581" s="10"/>
      <c r="AW581" s="10"/>
      <c r="AX581" s="10"/>
      <c r="AY581" s="10"/>
      <c r="AZ581" s="10"/>
      <c r="BA581" s="10"/>
      <c r="BB581" s="10"/>
      <c r="BC581" s="10"/>
      <c r="BD581" s="10"/>
    </row>
    <row r="582" spans="1:56" ht="2.25" customHeight="1" x14ac:dyDescent="0.25">
      <c r="A582" s="1"/>
      <c r="B582" s="10"/>
      <c r="C582" s="10"/>
      <c r="D582" s="10"/>
      <c r="E582" s="10"/>
      <c r="F582" s="10"/>
      <c r="G582" s="10"/>
      <c r="H582" s="10"/>
      <c r="I582" s="10"/>
      <c r="J582" s="10"/>
      <c r="K582" s="10"/>
      <c r="L582" s="10"/>
      <c r="M582" s="10"/>
      <c r="N582" s="9"/>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row>
    <row r="583" spans="1:56" ht="15" customHeight="1" x14ac:dyDescent="0.25">
      <c r="A583" s="1"/>
      <c r="B583" s="103"/>
      <c r="C583" s="104"/>
      <c r="D583" s="104"/>
      <c r="E583" s="104"/>
      <c r="F583" s="104"/>
      <c r="G583" s="104"/>
      <c r="H583" s="104"/>
      <c r="I583" s="105"/>
      <c r="J583" s="88" t="s">
        <v>126</v>
      </c>
      <c r="K583" s="88"/>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row>
    <row r="584" spans="1:56" ht="15" customHeight="1" x14ac:dyDescent="0.25">
      <c r="A584" s="1"/>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row>
    <row r="585" spans="1:56" ht="15" customHeight="1" x14ac:dyDescent="0.25">
      <c r="A585" s="1"/>
      <c r="B585" s="91" t="s">
        <v>229</v>
      </c>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91"/>
      <c r="AN585" s="91"/>
      <c r="AO585" s="91"/>
      <c r="AP585" s="92"/>
      <c r="AQ585" s="10"/>
      <c r="AR585" s="10"/>
      <c r="AS585" s="10"/>
      <c r="AT585" s="10"/>
      <c r="AU585" s="10"/>
      <c r="AV585" s="10"/>
      <c r="AW585" s="10"/>
      <c r="AX585" s="10"/>
      <c r="AY585" s="10"/>
      <c r="AZ585" s="10"/>
      <c r="BA585" s="10"/>
      <c r="BB585" s="10"/>
      <c r="BC585" s="10"/>
      <c r="BD585" s="10"/>
    </row>
    <row r="586" spans="1:56" ht="2.25" customHeight="1" x14ac:dyDescent="0.25">
      <c r="A586" s="1"/>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row>
    <row r="587" spans="1:56" ht="15" customHeight="1" x14ac:dyDescent="0.25">
      <c r="A587" s="1">
        <v>55</v>
      </c>
      <c r="B587" s="174" t="s">
        <v>214</v>
      </c>
      <c r="C587" s="174"/>
      <c r="D587" s="174"/>
      <c r="E587" s="174"/>
      <c r="F587" s="174"/>
      <c r="G587" s="174"/>
      <c r="H587" s="174"/>
      <c r="I587" s="174"/>
      <c r="J587" s="174"/>
      <c r="K587" s="174"/>
      <c r="L587" s="174"/>
      <c r="M587" s="174"/>
      <c r="N587" s="174"/>
      <c r="O587" s="174"/>
      <c r="P587" s="174"/>
      <c r="Q587" s="174"/>
      <c r="R587" s="174"/>
      <c r="S587" s="174"/>
      <c r="T587" s="174"/>
      <c r="U587" s="174"/>
      <c r="V587" s="174"/>
      <c r="W587" s="174"/>
      <c r="X587" s="174"/>
      <c r="Y587" s="174"/>
      <c r="Z587" s="174"/>
      <c r="AA587" s="174"/>
      <c r="AB587" s="174"/>
      <c r="AC587" s="174"/>
      <c r="AD587" s="174"/>
      <c r="AE587" s="174"/>
      <c r="AF587" s="174"/>
      <c r="AG587" s="174"/>
      <c r="AH587" s="174"/>
      <c r="AI587" s="174"/>
      <c r="AJ587" s="174"/>
      <c r="AK587" s="174"/>
      <c r="AL587" s="174"/>
      <c r="AM587" s="174"/>
      <c r="AN587" s="174"/>
      <c r="AO587" s="174"/>
      <c r="AP587" s="174"/>
      <c r="AQ587" s="10"/>
      <c r="AR587" s="10"/>
      <c r="AS587" s="10"/>
      <c r="AT587" s="10"/>
      <c r="AU587" s="10"/>
      <c r="AV587" s="10"/>
      <c r="AW587" s="10"/>
      <c r="AX587" s="10"/>
      <c r="AY587" s="10"/>
      <c r="AZ587" s="10"/>
      <c r="BA587" s="10"/>
      <c r="BB587" s="10"/>
      <c r="BC587" s="10"/>
      <c r="BD587" s="10"/>
    </row>
    <row r="588" spans="1:56" ht="15" customHeight="1" x14ac:dyDescent="0.25">
      <c r="A588" s="10"/>
      <c r="B588" s="163" t="s">
        <v>230</v>
      </c>
      <c r="C588" s="163"/>
      <c r="D588" s="163"/>
      <c r="E588" s="163"/>
      <c r="F588" s="163"/>
      <c r="G588" s="163"/>
      <c r="H588" s="163"/>
      <c r="I588" s="163"/>
      <c r="J588" s="163"/>
      <c r="K588" s="163"/>
      <c r="L588" s="163"/>
      <c r="M588" s="163"/>
      <c r="N588" s="163"/>
      <c r="O588" s="163"/>
      <c r="P588" s="163"/>
      <c r="Q588" s="163"/>
      <c r="R588" s="163"/>
      <c r="S588" s="163"/>
      <c r="T588" s="163"/>
      <c r="U588" s="163"/>
      <c r="V588" s="163"/>
      <c r="W588" s="163"/>
      <c r="X588" s="163"/>
      <c r="Y588" s="163"/>
      <c r="Z588" s="163"/>
      <c r="AA588" s="163"/>
      <c r="AB588" s="163"/>
      <c r="AC588" s="163"/>
      <c r="AD588" s="163"/>
      <c r="AE588" s="163"/>
      <c r="AF588" s="163"/>
      <c r="AG588" s="163"/>
      <c r="AH588" s="163"/>
      <c r="AI588" s="163"/>
      <c r="AJ588" s="163"/>
      <c r="AK588" s="163"/>
      <c r="AL588" s="163"/>
      <c r="AM588" s="163"/>
      <c r="AN588" s="163"/>
      <c r="AO588" s="163"/>
      <c r="AP588" s="163"/>
      <c r="AQ588" s="10"/>
      <c r="AR588" s="10"/>
      <c r="AS588" s="10"/>
      <c r="AT588" s="10"/>
      <c r="AU588" s="10"/>
      <c r="AV588" s="10"/>
      <c r="AW588" s="10"/>
      <c r="AX588" s="10"/>
      <c r="AY588" s="10"/>
      <c r="AZ588" s="10"/>
      <c r="BA588" s="10"/>
      <c r="BB588" s="10"/>
      <c r="BC588" s="10"/>
      <c r="BD588" s="10"/>
    </row>
    <row r="589" spans="1:56" ht="15" customHeight="1" x14ac:dyDescent="0.25">
      <c r="A589" s="10"/>
      <c r="B589" s="163"/>
      <c r="C589" s="163"/>
      <c r="D589" s="163"/>
      <c r="E589" s="163"/>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0"/>
      <c r="AR589" s="10"/>
      <c r="AS589" s="10"/>
      <c r="AT589" s="10"/>
      <c r="AU589" s="10"/>
      <c r="AV589" s="10"/>
      <c r="AW589" s="10"/>
      <c r="AX589" s="10"/>
      <c r="AY589" s="10"/>
      <c r="AZ589" s="10"/>
      <c r="BA589" s="10"/>
      <c r="BB589" s="10"/>
      <c r="BC589" s="10"/>
      <c r="BD589" s="10"/>
    </row>
    <row r="590" spans="1:56" ht="15" customHeight="1" x14ac:dyDescent="0.25">
      <c r="A590" s="10"/>
      <c r="B590" s="163"/>
      <c r="C590" s="163"/>
      <c r="D590" s="163"/>
      <c r="E590" s="163"/>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0"/>
      <c r="AR590" s="10"/>
      <c r="AS590" s="10"/>
      <c r="AT590" s="10"/>
      <c r="AU590" s="10"/>
      <c r="AV590" s="10"/>
      <c r="AW590" s="10"/>
      <c r="AX590" s="10"/>
      <c r="AY590" s="10"/>
      <c r="AZ590" s="10"/>
      <c r="BA590" s="10"/>
      <c r="BB590" s="10"/>
      <c r="BC590" s="10"/>
      <c r="BD590" s="10"/>
    </row>
    <row r="591" spans="1:56" ht="15" customHeight="1" x14ac:dyDescent="0.25">
      <c r="A591" s="10"/>
      <c r="B591" s="163"/>
      <c r="C591" s="163"/>
      <c r="D591" s="163"/>
      <c r="E591" s="163"/>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0"/>
      <c r="AR591" s="10"/>
      <c r="AS591" s="10"/>
      <c r="AT591" s="10"/>
      <c r="AU591" s="10"/>
      <c r="AV591" s="10"/>
      <c r="AW591" s="10"/>
      <c r="AX591" s="10"/>
      <c r="AY591" s="10"/>
      <c r="AZ591" s="10"/>
      <c r="BA591" s="10"/>
      <c r="BB591" s="10"/>
      <c r="BC591" s="10"/>
      <c r="BD591" s="10"/>
    </row>
    <row r="592" spans="1:56" ht="15" customHeight="1" x14ac:dyDescent="0.25">
      <c r="A592" s="10"/>
      <c r="B592" s="163"/>
      <c r="C592" s="163"/>
      <c r="D592" s="163"/>
      <c r="E592" s="163"/>
      <c r="F592" s="163"/>
      <c r="G592" s="163"/>
      <c r="H592" s="163"/>
      <c r="I592" s="163"/>
      <c r="J592" s="163"/>
      <c r="K592" s="163"/>
      <c r="L592" s="163"/>
      <c r="M592" s="163"/>
      <c r="N592" s="163"/>
      <c r="O592" s="163"/>
      <c r="P592" s="163"/>
      <c r="Q592" s="163"/>
      <c r="R592" s="163"/>
      <c r="S592" s="163"/>
      <c r="T592" s="163"/>
      <c r="U592" s="163"/>
      <c r="V592" s="163"/>
      <c r="W592" s="163"/>
      <c r="X592" s="163"/>
      <c r="Y592" s="163"/>
      <c r="Z592" s="163"/>
      <c r="AA592" s="163"/>
      <c r="AB592" s="163"/>
      <c r="AC592" s="163"/>
      <c r="AD592" s="163"/>
      <c r="AE592" s="163"/>
      <c r="AF592" s="163"/>
      <c r="AG592" s="163"/>
      <c r="AH592" s="163"/>
      <c r="AI592" s="163"/>
      <c r="AJ592" s="163"/>
      <c r="AK592" s="163"/>
      <c r="AL592" s="163"/>
      <c r="AM592" s="163"/>
      <c r="AN592" s="163"/>
      <c r="AO592" s="163"/>
      <c r="AP592" s="163"/>
      <c r="AQ592" s="10"/>
      <c r="AR592" s="10"/>
      <c r="AS592" s="10"/>
      <c r="AT592" s="10"/>
      <c r="AU592" s="10"/>
      <c r="AV592" s="10"/>
      <c r="AW592" s="10"/>
      <c r="AX592" s="10"/>
      <c r="AY592" s="10"/>
      <c r="AZ592" s="10"/>
      <c r="BA592" s="10"/>
      <c r="BB592" s="10"/>
      <c r="BC592" s="10"/>
      <c r="BD592" s="10"/>
    </row>
    <row r="593" spans="1:56" ht="15" customHeight="1" x14ac:dyDescent="0.25">
      <c r="A593" s="10"/>
      <c r="B593" s="163"/>
      <c r="C593" s="163"/>
      <c r="D593" s="163"/>
      <c r="E593" s="163"/>
      <c r="F593" s="163"/>
      <c r="G593" s="163"/>
      <c r="H593" s="163"/>
      <c r="I593" s="163"/>
      <c r="J593" s="163"/>
      <c r="K593" s="163"/>
      <c r="L593" s="163"/>
      <c r="M593" s="163"/>
      <c r="N593" s="163"/>
      <c r="O593" s="163"/>
      <c r="P593" s="163"/>
      <c r="Q593" s="163"/>
      <c r="R593" s="163"/>
      <c r="S593" s="163"/>
      <c r="T593" s="163"/>
      <c r="U593" s="163"/>
      <c r="V593" s="163"/>
      <c r="W593" s="163"/>
      <c r="X593" s="163"/>
      <c r="Y593" s="163"/>
      <c r="Z593" s="163"/>
      <c r="AA593" s="163"/>
      <c r="AB593" s="163"/>
      <c r="AC593" s="163"/>
      <c r="AD593" s="163"/>
      <c r="AE593" s="163"/>
      <c r="AF593" s="163"/>
      <c r="AG593" s="163"/>
      <c r="AH593" s="163"/>
      <c r="AI593" s="163"/>
      <c r="AJ593" s="163"/>
      <c r="AK593" s="163"/>
      <c r="AL593" s="163"/>
      <c r="AM593" s="163"/>
      <c r="AN593" s="163"/>
      <c r="AO593" s="163"/>
      <c r="AP593" s="163"/>
      <c r="AQ593" s="10"/>
      <c r="AR593" s="10"/>
      <c r="AS593" s="10"/>
      <c r="AT593" s="10"/>
      <c r="AU593" s="10"/>
      <c r="AV593" s="10"/>
      <c r="AW593" s="10"/>
      <c r="AX593" s="10"/>
      <c r="AY593" s="10"/>
      <c r="AZ593" s="10"/>
      <c r="BA593" s="10"/>
      <c r="BB593" s="10"/>
      <c r="BC593" s="10"/>
      <c r="BD593" s="10"/>
    </row>
    <row r="594" spans="1:56" ht="15" customHeight="1" x14ac:dyDescent="0.25">
      <c r="A594" s="10"/>
      <c r="B594" s="163"/>
      <c r="C594" s="163"/>
      <c r="D594" s="163"/>
      <c r="E594" s="163"/>
      <c r="F594" s="163"/>
      <c r="G594" s="163"/>
      <c r="H594" s="163"/>
      <c r="I594" s="163"/>
      <c r="J594" s="163"/>
      <c r="K594" s="163"/>
      <c r="L594" s="163"/>
      <c r="M594" s="163"/>
      <c r="N594" s="163"/>
      <c r="O594" s="163"/>
      <c r="P594" s="163"/>
      <c r="Q594" s="163"/>
      <c r="R594" s="163"/>
      <c r="S594" s="163"/>
      <c r="T594" s="163"/>
      <c r="U594" s="163"/>
      <c r="V594" s="163"/>
      <c r="W594" s="163"/>
      <c r="X594" s="163"/>
      <c r="Y594" s="163"/>
      <c r="Z594" s="163"/>
      <c r="AA594" s="163"/>
      <c r="AB594" s="163"/>
      <c r="AC594" s="163"/>
      <c r="AD594" s="163"/>
      <c r="AE594" s="163"/>
      <c r="AF594" s="163"/>
      <c r="AG594" s="163"/>
      <c r="AH594" s="163"/>
      <c r="AI594" s="163"/>
      <c r="AJ594" s="163"/>
      <c r="AK594" s="163"/>
      <c r="AL594" s="163"/>
      <c r="AM594" s="163"/>
      <c r="AN594" s="163"/>
      <c r="AO594" s="163"/>
      <c r="AP594" s="163"/>
      <c r="AQ594" s="10"/>
      <c r="AR594" s="10"/>
      <c r="AS594" s="10"/>
      <c r="AT594" s="10"/>
      <c r="AU594" s="10"/>
      <c r="AV594" s="10"/>
      <c r="AW594" s="10"/>
      <c r="AX594" s="10"/>
      <c r="AY594" s="10"/>
      <c r="AZ594" s="10"/>
      <c r="BA594" s="10"/>
      <c r="BB594" s="10"/>
      <c r="BC594" s="10"/>
      <c r="BD594" s="10"/>
    </row>
    <row r="595" spans="1:56" ht="15" customHeight="1" x14ac:dyDescent="0.25">
      <c r="A595" s="10"/>
      <c r="B595" s="171" t="s">
        <v>216</v>
      </c>
      <c r="C595" s="171"/>
      <c r="D595" s="171"/>
      <c r="E595" s="171"/>
      <c r="F595" s="171"/>
      <c r="G595" s="171"/>
      <c r="H595" s="171"/>
      <c r="I595" s="171"/>
      <c r="J595" s="171"/>
      <c r="K595" s="171"/>
      <c r="L595" s="171"/>
      <c r="M595" s="171"/>
      <c r="N595" s="171"/>
      <c r="O595" s="171"/>
      <c r="P595" s="171"/>
      <c r="Q595" s="171"/>
      <c r="R595" s="171"/>
      <c r="S595" s="171"/>
      <c r="T595" s="171"/>
      <c r="U595" s="171"/>
      <c r="V595" s="246" t="s">
        <v>217</v>
      </c>
      <c r="W595" s="246"/>
      <c r="X595" s="246"/>
      <c r="Y595" s="246"/>
      <c r="Z595" s="246"/>
      <c r="AA595" s="246"/>
      <c r="AB595" s="246"/>
      <c r="AC595" s="246"/>
      <c r="AD595" s="246"/>
      <c r="AE595" s="246"/>
      <c r="AF595" s="246"/>
      <c r="AG595" s="246"/>
      <c r="AH595" s="246"/>
      <c r="AI595" s="246"/>
      <c r="AJ595" s="246"/>
      <c r="AK595" s="246"/>
      <c r="AL595" s="246"/>
      <c r="AM595" s="48" t="s">
        <v>218</v>
      </c>
      <c r="AN595" s="20"/>
      <c r="AO595" s="20"/>
      <c r="AP595" s="20"/>
      <c r="AQ595" s="10"/>
      <c r="AR595" s="10"/>
      <c r="AS595" s="10"/>
      <c r="AT595" s="10"/>
      <c r="AU595" s="10"/>
      <c r="AV595" s="10"/>
      <c r="AW595" s="10"/>
      <c r="AX595" s="10"/>
      <c r="AY595" s="10"/>
      <c r="AZ595" s="10"/>
      <c r="BA595" s="10"/>
      <c r="BB595" s="10"/>
      <c r="BC595" s="10"/>
      <c r="BD595" s="10"/>
    </row>
    <row r="596" spans="1:56" ht="2.25" customHeight="1" x14ac:dyDescent="0.25">
      <c r="A596" s="1"/>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row>
    <row r="597" spans="1:56" ht="24.9" customHeight="1" x14ac:dyDescent="0.25">
      <c r="A597" s="1"/>
      <c r="B597" s="10"/>
      <c r="C597" s="10"/>
      <c r="D597" s="10"/>
      <c r="E597" s="10"/>
      <c r="F597" s="10"/>
      <c r="G597" s="10"/>
      <c r="H597" s="10"/>
      <c r="I597" s="10"/>
      <c r="J597" s="10"/>
      <c r="K597" s="10"/>
      <c r="L597" s="10"/>
      <c r="M597" s="10"/>
      <c r="N597" s="10"/>
      <c r="O597" s="10"/>
      <c r="P597" s="10"/>
      <c r="Q597" s="173" t="s">
        <v>194</v>
      </c>
      <c r="R597" s="177"/>
      <c r="S597" s="177"/>
      <c r="T597" s="177"/>
      <c r="U597" s="177"/>
      <c r="V597" s="177"/>
      <c r="W597" s="177"/>
      <c r="X597" s="177"/>
      <c r="Y597" s="13"/>
      <c r="Z597" s="173" t="s">
        <v>219</v>
      </c>
      <c r="AA597" s="173"/>
      <c r="AB597" s="173"/>
      <c r="AC597" s="173"/>
      <c r="AD597" s="173"/>
      <c r="AE597" s="173"/>
      <c r="AF597" s="173"/>
      <c r="AG597" s="173"/>
      <c r="AH597" s="88"/>
      <c r="AI597" s="88"/>
      <c r="AJ597" s="247" t="s">
        <v>220</v>
      </c>
      <c r="AK597" s="247"/>
      <c r="AL597" s="247"/>
      <c r="AM597" s="247"/>
      <c r="AN597" s="247"/>
      <c r="AO597" s="247"/>
      <c r="AP597" s="247"/>
      <c r="AQ597" s="10"/>
      <c r="AR597" s="10"/>
      <c r="AS597" s="10"/>
      <c r="AT597" s="10"/>
      <c r="AU597" s="10"/>
      <c r="AV597" s="10"/>
      <c r="AW597" s="10"/>
      <c r="AX597" s="10"/>
      <c r="AY597" s="10"/>
      <c r="AZ597" s="10"/>
      <c r="BA597" s="10"/>
      <c r="BB597" s="10"/>
      <c r="BC597" s="10"/>
      <c r="BD597" s="10"/>
    </row>
    <row r="598" spans="1:56" ht="2.25" customHeight="1" x14ac:dyDescent="0.25">
      <c r="A598" s="1"/>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44"/>
      <c r="AK598" s="44"/>
      <c r="AL598" s="44"/>
      <c r="AM598" s="44"/>
      <c r="AN598" s="44"/>
      <c r="AO598" s="44"/>
      <c r="AP598" s="44"/>
      <c r="AQ598" s="10"/>
      <c r="AR598" s="10"/>
      <c r="AS598" s="10"/>
      <c r="AT598" s="10"/>
      <c r="AU598" s="10"/>
      <c r="AV598" s="10"/>
      <c r="AW598" s="10"/>
      <c r="AX598" s="10"/>
      <c r="AY598" s="10"/>
      <c r="AZ598" s="10"/>
      <c r="BA598" s="10"/>
      <c r="BB598" s="10"/>
      <c r="BC598" s="10"/>
      <c r="BD598" s="10"/>
    </row>
    <row r="599" spans="1:56" ht="15" customHeight="1" x14ac:dyDescent="0.25">
      <c r="A599" s="1"/>
      <c r="B599" s="145" t="s">
        <v>221</v>
      </c>
      <c r="C599" s="87"/>
      <c r="D599" s="87"/>
      <c r="E599" s="87"/>
      <c r="F599" s="87"/>
      <c r="G599" s="87"/>
      <c r="H599" s="87"/>
      <c r="I599" s="87"/>
      <c r="J599" s="87"/>
      <c r="K599" s="87"/>
      <c r="L599" s="87"/>
      <c r="M599" s="87"/>
      <c r="N599" s="87"/>
      <c r="O599" s="87"/>
      <c r="P599" s="11"/>
      <c r="Q599" s="146"/>
      <c r="R599" s="147"/>
      <c r="S599" s="147"/>
      <c r="T599" s="147"/>
      <c r="U599" s="147"/>
      <c r="V599" s="148"/>
      <c r="W599" s="88" t="s">
        <v>176</v>
      </c>
      <c r="X599" s="88"/>
      <c r="Y599" s="10"/>
      <c r="Z599" s="103"/>
      <c r="AA599" s="104"/>
      <c r="AB599" s="104"/>
      <c r="AC599" s="104"/>
      <c r="AD599" s="104"/>
      <c r="AE599" s="104"/>
      <c r="AF599" s="104"/>
      <c r="AG599" s="105"/>
      <c r="AH599" s="88" t="s">
        <v>126</v>
      </c>
      <c r="AI599" s="88"/>
      <c r="AJ599" s="251">
        <f>IF(Q599&lt;&gt;0,IF(Z599&lt;&gt;0,Z599/(Q599+Q603*(Q599/(Q599+Q601))),0),0)+IF(AND(Q599=0,Q601=0,Q603&lt;&gt;0),Z599/Q603,0)</f>
        <v>0</v>
      </c>
      <c r="AK599" s="252"/>
      <c r="AL599" s="252"/>
      <c r="AM599" s="252"/>
      <c r="AN599" s="253"/>
      <c r="AO599" s="50" t="s">
        <v>126</v>
      </c>
      <c r="AP599" s="50"/>
      <c r="AQ599" s="10"/>
      <c r="AR599" s="10"/>
      <c r="AS599" s="10"/>
      <c r="AT599" s="10"/>
      <c r="AU599" s="10"/>
      <c r="AV599" s="10"/>
      <c r="AW599" s="10"/>
      <c r="AX599" s="10"/>
      <c r="AY599" s="10"/>
      <c r="AZ599" s="10"/>
      <c r="BA599" s="10"/>
      <c r="BB599" s="10"/>
      <c r="BC599" s="10"/>
      <c r="BD599" s="10"/>
    </row>
    <row r="600" spans="1:56" ht="2.25" customHeight="1" x14ac:dyDescent="0.25">
      <c r="A600" s="1"/>
      <c r="B600" s="10"/>
      <c r="C600" s="10"/>
      <c r="D600" s="10"/>
      <c r="E600" s="10"/>
      <c r="F600" s="10"/>
      <c r="G600" s="10"/>
      <c r="H600" s="10"/>
      <c r="I600" s="10"/>
      <c r="J600" s="10"/>
      <c r="K600" s="10"/>
      <c r="L600" s="10"/>
      <c r="M600" s="10"/>
      <c r="N600" s="10"/>
      <c r="O600" s="9"/>
      <c r="P600" s="9"/>
      <c r="Q600" s="10"/>
      <c r="R600" s="10"/>
      <c r="S600" s="10"/>
      <c r="T600" s="10"/>
      <c r="U600" s="10"/>
      <c r="V600" s="10"/>
      <c r="W600" s="10"/>
      <c r="X600" s="10"/>
      <c r="Y600" s="10"/>
      <c r="Z600" s="10"/>
      <c r="AA600" s="10"/>
      <c r="AB600" s="10"/>
      <c r="AC600" s="10"/>
      <c r="AD600" s="10"/>
      <c r="AE600" s="10"/>
      <c r="AF600" s="10"/>
      <c r="AG600" s="10"/>
      <c r="AH600" s="10"/>
      <c r="AI600" s="10"/>
      <c r="AJ600" s="50"/>
      <c r="AK600" s="50"/>
      <c r="AL600" s="50"/>
      <c r="AM600" s="50"/>
      <c r="AN600" s="50"/>
      <c r="AO600" s="50"/>
      <c r="AP600" s="50"/>
      <c r="AQ600" s="10"/>
      <c r="AR600" s="10"/>
      <c r="AS600" s="10"/>
      <c r="AT600" s="10"/>
      <c r="AU600" s="10"/>
      <c r="AV600" s="10"/>
      <c r="AW600" s="10"/>
      <c r="AX600" s="10"/>
      <c r="AY600" s="10"/>
      <c r="AZ600" s="10"/>
      <c r="BA600" s="10"/>
      <c r="BB600" s="10"/>
      <c r="BC600" s="10"/>
      <c r="BD600" s="10"/>
    </row>
    <row r="601" spans="1:56" ht="15" customHeight="1" x14ac:dyDescent="0.25">
      <c r="A601" s="1"/>
      <c r="B601" s="145" t="s">
        <v>222</v>
      </c>
      <c r="C601" s="87"/>
      <c r="D601" s="87"/>
      <c r="E601" s="87"/>
      <c r="F601" s="87"/>
      <c r="G601" s="87"/>
      <c r="H601" s="87"/>
      <c r="I601" s="87"/>
      <c r="J601" s="87"/>
      <c r="K601" s="87"/>
      <c r="L601" s="87"/>
      <c r="M601" s="87"/>
      <c r="N601" s="87"/>
      <c r="O601" s="87"/>
      <c r="P601" s="11"/>
      <c r="Q601" s="146"/>
      <c r="R601" s="147"/>
      <c r="S601" s="147"/>
      <c r="T601" s="147"/>
      <c r="U601" s="147"/>
      <c r="V601" s="148"/>
      <c r="W601" s="88" t="s">
        <v>176</v>
      </c>
      <c r="X601" s="88"/>
      <c r="Y601" s="10"/>
      <c r="Z601" s="103"/>
      <c r="AA601" s="104"/>
      <c r="AB601" s="104"/>
      <c r="AC601" s="104"/>
      <c r="AD601" s="104"/>
      <c r="AE601" s="104"/>
      <c r="AF601" s="104"/>
      <c r="AG601" s="105"/>
      <c r="AH601" s="88" t="s">
        <v>126</v>
      </c>
      <c r="AI601" s="88"/>
      <c r="AJ601" s="251">
        <f>IF(Q601&lt;&gt;0,IF(Z601&lt;&gt;0,Z601/(Q601+Q603*(Q601/(Q601+Q599))),0),0)</f>
        <v>0</v>
      </c>
      <c r="AK601" s="252"/>
      <c r="AL601" s="252"/>
      <c r="AM601" s="252"/>
      <c r="AN601" s="253"/>
      <c r="AO601" s="50" t="s">
        <v>126</v>
      </c>
      <c r="AP601" s="50"/>
      <c r="AQ601" s="10"/>
      <c r="AR601" s="10"/>
      <c r="AS601" s="10"/>
      <c r="AT601" s="10"/>
      <c r="AU601" s="10"/>
      <c r="AV601" s="10"/>
      <c r="AW601" s="10"/>
      <c r="AX601" s="10"/>
      <c r="AY601" s="10"/>
      <c r="AZ601" s="10"/>
      <c r="BA601" s="10"/>
      <c r="BB601" s="10"/>
      <c r="BC601" s="10"/>
      <c r="BD601" s="10"/>
    </row>
    <row r="602" spans="1:56" ht="2.25" customHeight="1" x14ac:dyDescent="0.25">
      <c r="A602" s="1"/>
      <c r="B602" s="10"/>
      <c r="C602" s="10"/>
      <c r="D602" s="10"/>
      <c r="E602" s="10"/>
      <c r="F602" s="10"/>
      <c r="G602" s="10"/>
      <c r="H602" s="10"/>
      <c r="I602" s="10"/>
      <c r="J602" s="10"/>
      <c r="K602" s="10"/>
      <c r="L602" s="10"/>
      <c r="M602" s="10"/>
      <c r="N602" s="10"/>
      <c r="O602" s="9"/>
      <c r="P602" s="9"/>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row>
    <row r="603" spans="1:56" ht="15" customHeight="1" x14ac:dyDescent="0.25">
      <c r="A603" s="1"/>
      <c r="B603" s="145" t="s">
        <v>223</v>
      </c>
      <c r="C603" s="87"/>
      <c r="D603" s="87"/>
      <c r="E603" s="87"/>
      <c r="F603" s="87"/>
      <c r="G603" s="87"/>
      <c r="H603" s="87"/>
      <c r="I603" s="87"/>
      <c r="J603" s="87"/>
      <c r="K603" s="87"/>
      <c r="L603" s="87"/>
      <c r="M603" s="87"/>
      <c r="N603" s="87"/>
      <c r="O603" s="87"/>
      <c r="P603" s="11"/>
      <c r="Q603" s="146"/>
      <c r="R603" s="147"/>
      <c r="S603" s="147"/>
      <c r="T603" s="147"/>
      <c r="U603" s="147"/>
      <c r="V603" s="148"/>
      <c r="W603" s="88" t="s">
        <v>176</v>
      </c>
      <c r="X603" s="88"/>
      <c r="Y603" s="10"/>
      <c r="Z603" s="100">
        <f>IF((Q599+Q601+Q603)&lt;&gt;0,Q603/(Q599+Q601+Q603)*(Z599+Z601),0)</f>
        <v>0</v>
      </c>
      <c r="AA603" s="101"/>
      <c r="AB603" s="101"/>
      <c r="AC603" s="101"/>
      <c r="AD603" s="101"/>
      <c r="AE603" s="101"/>
      <c r="AF603" s="101"/>
      <c r="AG603" s="102"/>
      <c r="AH603" s="88" t="s">
        <v>126</v>
      </c>
      <c r="AI603" s="88"/>
      <c r="AJ603" s="10"/>
      <c r="AK603" s="10"/>
      <c r="AL603" s="10"/>
      <c r="AM603" s="10"/>
      <c r="AN603" s="10"/>
      <c r="AO603" s="10"/>
      <c r="AP603" s="10"/>
      <c r="AQ603" s="10"/>
      <c r="AR603" s="10"/>
      <c r="AS603" s="10"/>
      <c r="AT603" s="10"/>
      <c r="AU603" s="10"/>
      <c r="AV603" s="10"/>
      <c r="AW603" s="10"/>
      <c r="AX603" s="10"/>
      <c r="AY603" s="10"/>
      <c r="AZ603" s="10"/>
      <c r="BA603" s="10"/>
      <c r="BB603" s="10"/>
      <c r="BC603" s="10"/>
      <c r="BD603" s="10"/>
    </row>
    <row r="604" spans="1:56" ht="15" customHeight="1" x14ac:dyDescent="0.25">
      <c r="A604" s="1"/>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row>
    <row r="605" spans="1:56" ht="15" customHeight="1" x14ac:dyDescent="0.25">
      <c r="A605" s="1">
        <v>56</v>
      </c>
      <c r="B605" s="86" t="s">
        <v>224</v>
      </c>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c r="AA605" s="87"/>
      <c r="AB605" s="87"/>
      <c r="AC605" s="87"/>
      <c r="AD605" s="87"/>
      <c r="AE605" s="87"/>
      <c r="AF605" s="87"/>
      <c r="AG605" s="87"/>
      <c r="AH605" s="87"/>
      <c r="AI605" s="87"/>
      <c r="AJ605" s="87"/>
      <c r="AK605" s="87"/>
      <c r="AL605" s="87"/>
      <c r="AM605" s="87"/>
      <c r="AN605" s="87"/>
      <c r="AO605" s="87"/>
      <c r="AP605" s="87"/>
      <c r="AQ605" s="10"/>
      <c r="AR605" s="10"/>
      <c r="AS605" s="10"/>
      <c r="AT605" s="10"/>
      <c r="AU605" s="10"/>
      <c r="AV605" s="10"/>
      <c r="AW605" s="10"/>
      <c r="AX605" s="10"/>
      <c r="AY605" s="10"/>
      <c r="AZ605" s="10"/>
      <c r="BA605" s="10"/>
      <c r="BB605" s="10"/>
      <c r="BC605" s="10"/>
      <c r="BD605" s="10"/>
    </row>
    <row r="606" spans="1:56" ht="2.25" customHeight="1" x14ac:dyDescent="0.25">
      <c r="A606" s="1"/>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row>
    <row r="607" spans="1:56" ht="15" customHeight="1" x14ac:dyDescent="0.25">
      <c r="A607" s="1"/>
      <c r="B607" s="10"/>
      <c r="C607" s="10"/>
      <c r="D607" s="10"/>
      <c r="E607" s="10"/>
      <c r="F607" s="10"/>
      <c r="G607" s="10"/>
      <c r="H607" s="10"/>
      <c r="I607" s="10"/>
      <c r="J607" s="10"/>
      <c r="K607" s="10"/>
      <c r="L607" s="10"/>
      <c r="M607" s="10"/>
      <c r="N607" s="10"/>
      <c r="O607" s="10"/>
      <c r="P607" s="10"/>
      <c r="Q607" s="173" t="s">
        <v>194</v>
      </c>
      <c r="R607" s="177"/>
      <c r="S607" s="177"/>
      <c r="T607" s="177"/>
      <c r="U607" s="177"/>
      <c r="V607" s="177"/>
      <c r="W607" s="177"/>
      <c r="X607" s="177"/>
      <c r="Y607" s="13"/>
      <c r="Z607" s="173" t="s">
        <v>219</v>
      </c>
      <c r="AA607" s="173"/>
      <c r="AB607" s="173"/>
      <c r="AC607" s="173"/>
      <c r="AD607" s="173"/>
      <c r="AE607" s="173"/>
      <c r="AF607" s="173"/>
      <c r="AG607" s="173"/>
      <c r="AH607" s="88"/>
      <c r="AI607" s="88"/>
      <c r="AJ607" s="10"/>
      <c r="AK607" s="10"/>
      <c r="AL607" s="10"/>
      <c r="AM607" s="10"/>
      <c r="AN607" s="10"/>
      <c r="AO607" s="10"/>
      <c r="AP607" s="10"/>
      <c r="AQ607" s="10"/>
      <c r="AR607" s="10"/>
      <c r="AS607" s="10"/>
      <c r="AT607" s="10"/>
      <c r="AU607" s="10"/>
      <c r="AV607" s="10"/>
      <c r="AW607" s="10"/>
      <c r="AX607" s="10"/>
      <c r="AY607" s="10"/>
      <c r="AZ607" s="10"/>
      <c r="BA607" s="10"/>
      <c r="BB607" s="10"/>
      <c r="BC607" s="10"/>
      <c r="BD607" s="10"/>
    </row>
    <row r="608" spans="1:56" ht="2.25" customHeight="1" x14ac:dyDescent="0.25">
      <c r="A608" s="1"/>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row>
    <row r="609" spans="1:56" ht="15" customHeight="1" x14ac:dyDescent="0.25">
      <c r="A609" s="1"/>
      <c r="B609" s="99" t="s">
        <v>185</v>
      </c>
      <c r="C609" s="88"/>
      <c r="D609" s="88"/>
      <c r="E609" s="88"/>
      <c r="F609" s="88"/>
      <c r="G609" s="88"/>
      <c r="H609" s="88"/>
      <c r="I609" s="88"/>
      <c r="J609" s="88"/>
      <c r="K609" s="88"/>
      <c r="L609" s="88"/>
      <c r="M609" s="88"/>
      <c r="N609" s="88"/>
      <c r="O609" s="88"/>
      <c r="P609" s="10"/>
      <c r="Q609" s="146"/>
      <c r="R609" s="147"/>
      <c r="S609" s="147"/>
      <c r="T609" s="147"/>
      <c r="U609" s="147"/>
      <c r="V609" s="148"/>
      <c r="W609" s="88" t="s">
        <v>176</v>
      </c>
      <c r="X609" s="88"/>
      <c r="Y609" s="10"/>
      <c r="Z609" s="103"/>
      <c r="AA609" s="104"/>
      <c r="AB609" s="104"/>
      <c r="AC609" s="104"/>
      <c r="AD609" s="104"/>
      <c r="AE609" s="104"/>
      <c r="AF609" s="104"/>
      <c r="AG609" s="105"/>
      <c r="AH609" s="88" t="s">
        <v>126</v>
      </c>
      <c r="AI609" s="88"/>
      <c r="AJ609" s="10"/>
      <c r="AK609" s="10"/>
      <c r="AL609" s="10"/>
      <c r="AM609" s="10"/>
      <c r="AN609" s="10"/>
      <c r="AO609" s="10"/>
      <c r="AP609" s="10"/>
      <c r="AQ609" s="10"/>
      <c r="AR609" s="10"/>
      <c r="AS609" s="10"/>
      <c r="AT609" s="10"/>
      <c r="AU609" s="10"/>
      <c r="AV609" s="10"/>
      <c r="AW609" s="10"/>
      <c r="AX609" s="10"/>
      <c r="AY609" s="10"/>
      <c r="AZ609" s="10"/>
      <c r="BA609" s="10"/>
      <c r="BB609" s="10"/>
      <c r="BC609" s="10"/>
      <c r="BD609" s="10"/>
    </row>
    <row r="610" spans="1:56" ht="2.25" customHeight="1" x14ac:dyDescent="0.25">
      <c r="A610" s="1"/>
      <c r="B610" s="10"/>
      <c r="C610" s="10"/>
      <c r="D610" s="10"/>
      <c r="E610" s="10"/>
      <c r="F610" s="10"/>
      <c r="G610" s="10"/>
      <c r="H610" s="10"/>
      <c r="I610" s="10"/>
      <c r="J610" s="10"/>
      <c r="K610" s="10"/>
      <c r="L610" s="10"/>
      <c r="M610" s="10"/>
      <c r="N610" s="10"/>
      <c r="O610" s="9"/>
      <c r="P610" s="9"/>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row>
    <row r="611" spans="1:56" ht="15" customHeight="1" x14ac:dyDescent="0.25">
      <c r="A611" s="1"/>
      <c r="B611" s="99" t="s">
        <v>225</v>
      </c>
      <c r="C611" s="88"/>
      <c r="D611" s="88"/>
      <c r="E611" s="88"/>
      <c r="F611" s="88"/>
      <c r="G611" s="88"/>
      <c r="H611" s="88"/>
      <c r="I611" s="88"/>
      <c r="J611" s="88"/>
      <c r="K611" s="88"/>
      <c r="L611" s="88"/>
      <c r="M611" s="88"/>
      <c r="N611" s="88"/>
      <c r="O611" s="88"/>
      <c r="P611" s="10"/>
      <c r="Q611" s="146"/>
      <c r="R611" s="147"/>
      <c r="S611" s="147"/>
      <c r="T611" s="147"/>
      <c r="U611" s="147"/>
      <c r="V611" s="148"/>
      <c r="W611" s="88" t="s">
        <v>176</v>
      </c>
      <c r="X611" s="88"/>
      <c r="Y611" s="10"/>
      <c r="Z611" s="103"/>
      <c r="AA611" s="104"/>
      <c r="AB611" s="104"/>
      <c r="AC611" s="104"/>
      <c r="AD611" s="104"/>
      <c r="AE611" s="104"/>
      <c r="AF611" s="104"/>
      <c r="AG611" s="105"/>
      <c r="AH611" s="88" t="s">
        <v>126</v>
      </c>
      <c r="AI611" s="88"/>
      <c r="AJ611" s="10"/>
      <c r="AK611" s="10"/>
      <c r="AL611" s="10"/>
      <c r="AM611" s="10"/>
      <c r="AN611" s="10"/>
      <c r="AO611" s="10"/>
      <c r="AP611" s="10"/>
      <c r="AQ611" s="10"/>
      <c r="AR611" s="10"/>
      <c r="AS611" s="10"/>
      <c r="AT611" s="10"/>
      <c r="AU611" s="10"/>
      <c r="AV611" s="10"/>
      <c r="AW611" s="10"/>
      <c r="AX611" s="10"/>
      <c r="AY611" s="10"/>
      <c r="AZ611" s="10"/>
      <c r="BA611" s="10"/>
      <c r="BB611" s="10"/>
      <c r="BC611" s="10"/>
      <c r="BD611" s="10"/>
    </row>
    <row r="612" spans="1:56" ht="2.25" customHeight="1" x14ac:dyDescent="0.25">
      <c r="A612" s="1"/>
      <c r="B612" s="10"/>
      <c r="C612" s="10"/>
      <c r="D612" s="10"/>
      <c r="E612" s="10"/>
      <c r="F612" s="10"/>
      <c r="G612" s="10"/>
      <c r="H612" s="10"/>
      <c r="I612" s="10"/>
      <c r="J612" s="10"/>
      <c r="K612" s="10"/>
      <c r="L612" s="10"/>
      <c r="M612" s="10"/>
      <c r="N612" s="10"/>
      <c r="O612" s="9"/>
      <c r="P612" s="9"/>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row>
    <row r="613" spans="1:56" ht="15" customHeight="1" x14ac:dyDescent="0.25">
      <c r="A613" s="1"/>
      <c r="B613" s="145" t="s">
        <v>186</v>
      </c>
      <c r="C613" s="87"/>
      <c r="D613" s="87"/>
      <c r="E613" s="87"/>
      <c r="F613" s="87"/>
      <c r="G613" s="87"/>
      <c r="H613" s="87"/>
      <c r="I613" s="87"/>
      <c r="J613" s="87"/>
      <c r="K613" s="87"/>
      <c r="L613" s="87"/>
      <c r="M613" s="87"/>
      <c r="N613" s="87"/>
      <c r="O613" s="87"/>
      <c r="P613" s="11"/>
      <c r="Q613" s="146"/>
      <c r="R613" s="147"/>
      <c r="S613" s="147"/>
      <c r="T613" s="147"/>
      <c r="U613" s="147"/>
      <c r="V613" s="148"/>
      <c r="W613" s="88" t="s">
        <v>176</v>
      </c>
      <c r="X613" s="88"/>
      <c r="Y613" s="10"/>
      <c r="Z613" s="103"/>
      <c r="AA613" s="104"/>
      <c r="AB613" s="104"/>
      <c r="AC613" s="104"/>
      <c r="AD613" s="104"/>
      <c r="AE613" s="104"/>
      <c r="AF613" s="104"/>
      <c r="AG613" s="105"/>
      <c r="AH613" s="88" t="s">
        <v>126</v>
      </c>
      <c r="AI613" s="88"/>
      <c r="AJ613" s="10"/>
      <c r="AK613" s="10"/>
      <c r="AL613" s="10"/>
      <c r="AM613" s="10"/>
      <c r="AN613" s="10"/>
      <c r="AO613" s="10"/>
      <c r="AP613" s="10"/>
      <c r="AQ613" s="10"/>
      <c r="AR613" s="10"/>
      <c r="AS613" s="10"/>
      <c r="AT613" s="10"/>
      <c r="AU613" s="10"/>
      <c r="AV613" s="10"/>
      <c r="AW613" s="10"/>
      <c r="AX613" s="10"/>
      <c r="AY613" s="10"/>
      <c r="AZ613" s="10"/>
      <c r="BA613" s="10"/>
      <c r="BB613" s="10"/>
      <c r="BC613" s="10"/>
      <c r="BD613" s="10"/>
    </row>
    <row r="614" spans="1:56" ht="2.25" customHeight="1" x14ac:dyDescent="0.25">
      <c r="A614" s="1"/>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row>
    <row r="615" spans="1:56" ht="15" customHeight="1" x14ac:dyDescent="0.25">
      <c r="A615" s="1"/>
      <c r="B615" s="99" t="s">
        <v>187</v>
      </c>
      <c r="C615" s="88"/>
      <c r="D615" s="88"/>
      <c r="E615" s="88"/>
      <c r="F615" s="88"/>
      <c r="G615" s="88"/>
      <c r="H615" s="88"/>
      <c r="I615" s="88"/>
      <c r="J615" s="88"/>
      <c r="K615" s="88"/>
      <c r="L615" s="88"/>
      <c r="M615" s="88"/>
      <c r="N615" s="88"/>
      <c r="O615" s="88"/>
      <c r="P615" s="10"/>
      <c r="Q615" s="146"/>
      <c r="R615" s="147"/>
      <c r="S615" s="147"/>
      <c r="T615" s="147"/>
      <c r="U615" s="147"/>
      <c r="V615" s="148"/>
      <c r="W615" s="88" t="s">
        <v>176</v>
      </c>
      <c r="X615" s="88"/>
      <c r="Y615" s="10"/>
      <c r="Z615" s="103"/>
      <c r="AA615" s="104"/>
      <c r="AB615" s="104"/>
      <c r="AC615" s="104"/>
      <c r="AD615" s="104"/>
      <c r="AE615" s="104"/>
      <c r="AF615" s="104"/>
      <c r="AG615" s="105"/>
      <c r="AH615" s="88" t="s">
        <v>126</v>
      </c>
      <c r="AI615" s="88"/>
      <c r="AJ615" s="10"/>
      <c r="AK615" s="10"/>
      <c r="AL615" s="10"/>
      <c r="AM615" s="10"/>
      <c r="AN615" s="10"/>
      <c r="AO615" s="10"/>
      <c r="AP615" s="10"/>
      <c r="AQ615" s="10"/>
      <c r="AR615" s="10"/>
      <c r="AS615" s="10"/>
      <c r="AT615" s="10"/>
      <c r="AU615" s="10"/>
      <c r="AV615" s="10"/>
      <c r="AW615" s="10"/>
      <c r="AX615" s="10"/>
      <c r="AY615" s="10"/>
      <c r="AZ615" s="10"/>
      <c r="BA615" s="10"/>
      <c r="BB615" s="10"/>
      <c r="BC615" s="10"/>
      <c r="BD615" s="10"/>
    </row>
    <row r="616" spans="1:56" ht="15" customHeight="1" x14ac:dyDescent="0.25">
      <c r="A616" s="1"/>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row>
    <row r="617" spans="1:56" ht="15" customHeight="1" x14ac:dyDescent="0.25">
      <c r="A617" s="1"/>
      <c r="B617" s="91" t="s">
        <v>231</v>
      </c>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c r="AA617" s="91"/>
      <c r="AB617" s="91"/>
      <c r="AC617" s="91"/>
      <c r="AD617" s="91"/>
      <c r="AE617" s="91"/>
      <c r="AF617" s="91"/>
      <c r="AG617" s="91"/>
      <c r="AH617" s="91"/>
      <c r="AI617" s="91"/>
      <c r="AJ617" s="91"/>
      <c r="AK617" s="91"/>
      <c r="AL617" s="91"/>
      <c r="AM617" s="91"/>
      <c r="AN617" s="91"/>
      <c r="AO617" s="91"/>
      <c r="AP617" s="92"/>
      <c r="AQ617" s="10"/>
      <c r="AR617" s="10"/>
      <c r="AS617" s="10"/>
      <c r="AT617" s="10"/>
      <c r="AU617" s="10"/>
      <c r="AV617" s="10"/>
      <c r="AW617" s="10"/>
      <c r="AX617" s="10"/>
      <c r="AY617" s="10"/>
      <c r="AZ617" s="10"/>
      <c r="BA617" s="10"/>
      <c r="BB617" s="10"/>
      <c r="BC617" s="10"/>
      <c r="BD617" s="10"/>
    </row>
    <row r="618" spans="1:56" ht="2.25" customHeight="1" x14ac:dyDescent="0.25">
      <c r="A618" s="1"/>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row>
    <row r="619" spans="1:56" ht="15" customHeight="1" x14ac:dyDescent="0.25">
      <c r="A619" s="1">
        <v>57</v>
      </c>
      <c r="B619" s="15" t="s">
        <v>232</v>
      </c>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row>
    <row r="620" spans="1:56" ht="2.25" customHeight="1" x14ac:dyDescent="0.25">
      <c r="A620" s="1"/>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row>
    <row r="621" spans="1:56" ht="15" customHeight="1" x14ac:dyDescent="0.25">
      <c r="A621" s="1"/>
      <c r="B621" s="128" t="s">
        <v>233</v>
      </c>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29"/>
      <c r="AL621" s="129"/>
      <c r="AM621" s="129"/>
      <c r="AN621" s="129"/>
      <c r="AO621" s="129"/>
      <c r="AP621" s="129"/>
      <c r="AQ621" s="10"/>
      <c r="AR621" s="10"/>
      <c r="AS621" s="10"/>
      <c r="AT621" s="10"/>
      <c r="AU621" s="10"/>
      <c r="AV621" s="10"/>
      <c r="AW621" s="10"/>
      <c r="AX621" s="10"/>
      <c r="AY621" s="10"/>
      <c r="AZ621" s="10"/>
      <c r="BA621" s="10"/>
      <c r="BB621" s="10"/>
      <c r="BC621" s="10"/>
      <c r="BD621" s="10"/>
    </row>
    <row r="622" spans="1:56" ht="15" customHeight="1" x14ac:dyDescent="0.25">
      <c r="A622" s="1"/>
      <c r="B622" s="255"/>
      <c r="C622" s="255"/>
      <c r="D622" s="255"/>
      <c r="E622" s="255"/>
      <c r="F622" s="255"/>
      <c r="G622" s="255"/>
      <c r="H622" s="255"/>
      <c r="I622" s="255"/>
      <c r="J622" s="255"/>
      <c r="K622" s="255"/>
      <c r="L622" s="255"/>
      <c r="M622" s="255"/>
      <c r="N622" s="255"/>
      <c r="O622" s="255"/>
      <c r="P622" s="255"/>
      <c r="Q622" s="255"/>
      <c r="R622" s="255"/>
      <c r="S622" s="255"/>
      <c r="T622" s="255"/>
      <c r="U622" s="255"/>
      <c r="V622" s="255"/>
      <c r="W622" s="255"/>
      <c r="X622" s="255"/>
      <c r="Y622" s="255"/>
      <c r="Z622" s="255"/>
      <c r="AA622" s="255"/>
      <c r="AB622" s="255"/>
      <c r="AC622" s="255"/>
      <c r="AD622" s="255"/>
      <c r="AE622" s="255"/>
      <c r="AF622" s="255"/>
      <c r="AG622" s="255"/>
      <c r="AH622" s="255"/>
      <c r="AI622" s="255"/>
      <c r="AJ622" s="255"/>
      <c r="AK622" s="255"/>
      <c r="AL622" s="255"/>
      <c r="AM622" s="255"/>
      <c r="AN622" s="255"/>
      <c r="AO622" s="255"/>
      <c r="AP622" s="255"/>
      <c r="AQ622" s="10"/>
      <c r="AR622" s="10"/>
      <c r="AS622" s="10"/>
      <c r="AT622" s="10"/>
      <c r="AU622" s="10"/>
      <c r="AV622" s="10"/>
      <c r="AW622" s="10"/>
      <c r="AX622" s="10"/>
      <c r="AY622" s="10"/>
      <c r="AZ622" s="10"/>
      <c r="BA622" s="10"/>
      <c r="BB622" s="10"/>
      <c r="BC622" s="10"/>
      <c r="BD622" s="10"/>
    </row>
    <row r="623" spans="1:56" ht="24.75" customHeight="1" x14ac:dyDescent="0.25">
      <c r="A623" s="1"/>
      <c r="B623" s="255"/>
      <c r="C623" s="255"/>
      <c r="D623" s="255"/>
      <c r="E623" s="255"/>
      <c r="F623" s="255"/>
      <c r="G623" s="255"/>
      <c r="H623" s="255"/>
      <c r="I623" s="255"/>
      <c r="J623" s="255"/>
      <c r="K623" s="255"/>
      <c r="L623" s="255"/>
      <c r="M623" s="255"/>
      <c r="N623" s="255"/>
      <c r="O623" s="255"/>
      <c r="P623" s="255"/>
      <c r="Q623" s="255"/>
      <c r="R623" s="255"/>
      <c r="S623" s="255"/>
      <c r="T623" s="255"/>
      <c r="U623" s="255"/>
      <c r="V623" s="255"/>
      <c r="W623" s="255"/>
      <c r="X623" s="255"/>
      <c r="Y623" s="255"/>
      <c r="Z623" s="255"/>
      <c r="AA623" s="255"/>
      <c r="AB623" s="255"/>
      <c r="AC623" s="255"/>
      <c r="AD623" s="255"/>
      <c r="AE623" s="255"/>
      <c r="AF623" s="255"/>
      <c r="AG623" s="255"/>
      <c r="AH623" s="255"/>
      <c r="AI623" s="255"/>
      <c r="AJ623" s="255"/>
      <c r="AK623" s="255"/>
      <c r="AL623" s="255"/>
      <c r="AM623" s="255"/>
      <c r="AN623" s="255"/>
      <c r="AO623" s="255"/>
      <c r="AP623" s="255"/>
      <c r="AQ623" s="10"/>
      <c r="AR623" s="10"/>
      <c r="AS623" s="10"/>
      <c r="AT623" s="10"/>
      <c r="AU623" s="10"/>
      <c r="AV623" s="10"/>
      <c r="AW623" s="10"/>
      <c r="AX623" s="10"/>
      <c r="AY623" s="10"/>
      <c r="AZ623" s="10"/>
      <c r="BA623" s="10"/>
      <c r="BB623" s="10"/>
      <c r="BC623" s="10"/>
      <c r="BD623" s="10"/>
    </row>
    <row r="624" spans="1:56" ht="15" customHeight="1" x14ac:dyDescent="0.25">
      <c r="A624" s="1"/>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row>
    <row r="625" spans="1:56" ht="15" customHeight="1" x14ac:dyDescent="0.25">
      <c r="A625" s="1"/>
      <c r="B625" s="145" t="s">
        <v>234</v>
      </c>
      <c r="C625" s="145"/>
      <c r="D625" s="145"/>
      <c r="E625" s="145"/>
      <c r="F625" s="145"/>
      <c r="G625" s="145"/>
      <c r="H625" s="145"/>
      <c r="I625" s="145"/>
      <c r="J625" s="145"/>
      <c r="K625" s="145"/>
      <c r="L625" s="145"/>
      <c r="M625" s="145"/>
      <c r="N625" s="145"/>
      <c r="O625" s="145"/>
      <c r="P625" s="145"/>
      <c r="Q625" s="10"/>
      <c r="R625" s="103"/>
      <c r="S625" s="104"/>
      <c r="T625" s="104"/>
      <c r="U625" s="104"/>
      <c r="V625" s="104"/>
      <c r="W625" s="104"/>
      <c r="X625" s="104"/>
      <c r="Y625" s="105"/>
      <c r="Z625" s="88" t="s">
        <v>126</v>
      </c>
      <c r="AA625" s="88"/>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row>
    <row r="626" spans="1:56" ht="2.25" customHeight="1" x14ac:dyDescent="0.25">
      <c r="A626" s="1"/>
      <c r="B626" s="10"/>
      <c r="C626" s="10"/>
      <c r="D626" s="10"/>
      <c r="E626" s="10"/>
      <c r="F626" s="10"/>
      <c r="G626" s="10"/>
      <c r="H626" s="10"/>
      <c r="I626" s="10"/>
      <c r="J626" s="10"/>
      <c r="K626" s="10"/>
      <c r="L626" s="10"/>
      <c r="M626" s="10"/>
      <c r="N626" s="10"/>
      <c r="O626" s="9"/>
      <c r="P626" s="9"/>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row>
    <row r="627" spans="1:56" ht="15" customHeight="1" x14ac:dyDescent="0.25">
      <c r="A627" s="1"/>
      <c r="B627" s="145" t="s">
        <v>235</v>
      </c>
      <c r="C627" s="145"/>
      <c r="D627" s="145"/>
      <c r="E627" s="145"/>
      <c r="F627" s="145"/>
      <c r="G627" s="145"/>
      <c r="H627" s="145"/>
      <c r="I627" s="145"/>
      <c r="J627" s="145"/>
      <c r="K627" s="145"/>
      <c r="L627" s="145"/>
      <c r="M627" s="145"/>
      <c r="N627" s="145"/>
      <c r="O627" s="145"/>
      <c r="P627" s="145"/>
      <c r="Q627" s="10"/>
      <c r="R627" s="100">
        <f>Z558</f>
        <v>0</v>
      </c>
      <c r="S627" s="101"/>
      <c r="T627" s="101"/>
      <c r="U627" s="101"/>
      <c r="V627" s="101"/>
      <c r="W627" s="101"/>
      <c r="X627" s="101"/>
      <c r="Y627" s="102"/>
      <c r="Z627" s="88" t="s">
        <v>126</v>
      </c>
      <c r="AA627" s="88"/>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row>
    <row r="628" spans="1:56" ht="2.25" customHeight="1" x14ac:dyDescent="0.25">
      <c r="A628" s="1"/>
      <c r="B628" s="10"/>
      <c r="C628" s="10"/>
      <c r="D628" s="10"/>
      <c r="E628" s="10"/>
      <c r="F628" s="10"/>
      <c r="G628" s="10"/>
      <c r="H628" s="10"/>
      <c r="I628" s="10"/>
      <c r="J628" s="10"/>
      <c r="K628" s="10"/>
      <c r="L628" s="10"/>
      <c r="M628" s="10"/>
      <c r="N628" s="10"/>
      <c r="O628" s="9"/>
      <c r="P628" s="9"/>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row>
    <row r="629" spans="1:56" ht="15" customHeight="1" x14ac:dyDescent="0.25">
      <c r="A629" s="1"/>
      <c r="B629" s="145" t="s">
        <v>236</v>
      </c>
      <c r="C629" s="145"/>
      <c r="D629" s="145"/>
      <c r="E629" s="145"/>
      <c r="F629" s="145"/>
      <c r="G629" s="145"/>
      <c r="H629" s="145"/>
      <c r="I629" s="145"/>
      <c r="J629" s="145"/>
      <c r="K629" s="145"/>
      <c r="L629" s="145"/>
      <c r="M629" s="145"/>
      <c r="N629" s="145"/>
      <c r="O629" s="145"/>
      <c r="P629" s="145"/>
      <c r="Q629" s="10"/>
      <c r="R629" s="100">
        <f>Z560</f>
        <v>0</v>
      </c>
      <c r="S629" s="101"/>
      <c r="T629" s="101"/>
      <c r="U629" s="101"/>
      <c r="V629" s="101"/>
      <c r="W629" s="101"/>
      <c r="X629" s="101"/>
      <c r="Y629" s="102"/>
      <c r="Z629" s="88" t="s">
        <v>126</v>
      </c>
      <c r="AA629" s="88"/>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row>
    <row r="630" spans="1:56" ht="2.25" customHeight="1" x14ac:dyDescent="0.25">
      <c r="A630" s="1"/>
      <c r="B630" s="10"/>
      <c r="C630" s="10"/>
      <c r="D630" s="10"/>
      <c r="E630" s="10"/>
      <c r="F630" s="10"/>
      <c r="G630" s="10"/>
      <c r="H630" s="10"/>
      <c r="I630" s="10"/>
      <c r="J630" s="10"/>
      <c r="K630" s="10"/>
      <c r="L630" s="10"/>
      <c r="M630" s="10"/>
      <c r="N630" s="10"/>
      <c r="O630" s="9"/>
      <c r="P630" s="9"/>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row>
    <row r="631" spans="1:56" ht="15" customHeight="1" x14ac:dyDescent="0.25">
      <c r="A631" s="1"/>
      <c r="B631" s="155" t="s">
        <v>237</v>
      </c>
      <c r="C631" s="155"/>
      <c r="D631" s="155"/>
      <c r="E631" s="155"/>
      <c r="F631" s="155"/>
      <c r="G631" s="155"/>
      <c r="H631" s="155"/>
      <c r="I631" s="155"/>
      <c r="J631" s="155"/>
      <c r="K631" s="155"/>
      <c r="L631" s="155"/>
      <c r="M631" s="155"/>
      <c r="N631" s="155"/>
      <c r="O631" s="155"/>
      <c r="P631" s="155"/>
      <c r="Q631" s="10"/>
      <c r="R631" s="10"/>
      <c r="S631" s="10"/>
      <c r="T631" s="10"/>
      <c r="U631" s="10"/>
      <c r="V631" s="10"/>
      <c r="W631" s="10"/>
      <c r="X631" s="10"/>
      <c r="Y631" s="10"/>
      <c r="Z631" s="100">
        <f>IF(Z562&lt;&gt;0,Z562,0)</f>
        <v>0</v>
      </c>
      <c r="AA631" s="101"/>
      <c r="AB631" s="101"/>
      <c r="AC631" s="101"/>
      <c r="AD631" s="101"/>
      <c r="AE631" s="101"/>
      <c r="AF631" s="101"/>
      <c r="AG631" s="102"/>
      <c r="AH631" s="10" t="s">
        <v>126</v>
      </c>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row>
    <row r="632" spans="1:56" ht="2.25" customHeight="1" x14ac:dyDescent="0.25">
      <c r="A632" s="1"/>
      <c r="B632" s="10"/>
      <c r="C632" s="10"/>
      <c r="D632" s="10"/>
      <c r="E632" s="10"/>
      <c r="F632" s="10"/>
      <c r="G632" s="10"/>
      <c r="H632" s="10"/>
      <c r="I632" s="10"/>
      <c r="J632" s="10"/>
      <c r="K632" s="10"/>
      <c r="L632" s="10"/>
      <c r="M632" s="10"/>
      <c r="N632" s="10"/>
      <c r="O632" s="9"/>
      <c r="P632" s="9"/>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row>
    <row r="633" spans="1:56" ht="15" customHeight="1" x14ac:dyDescent="0.25">
      <c r="A633" s="1"/>
      <c r="B633" s="145" t="s">
        <v>238</v>
      </c>
      <c r="C633" s="145"/>
      <c r="D633" s="145"/>
      <c r="E633" s="145"/>
      <c r="F633" s="145"/>
      <c r="G633" s="145"/>
      <c r="H633" s="145"/>
      <c r="I633" s="145"/>
      <c r="J633" s="145"/>
      <c r="K633" s="145"/>
      <c r="L633" s="145"/>
      <c r="M633" s="145"/>
      <c r="N633" s="145"/>
      <c r="O633" s="145"/>
      <c r="P633" s="145"/>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row>
    <row r="634" spans="1:56" ht="15" customHeight="1" x14ac:dyDescent="0.25">
      <c r="A634" s="1"/>
      <c r="B634" s="145"/>
      <c r="C634" s="145"/>
      <c r="D634" s="145"/>
      <c r="E634" s="145"/>
      <c r="F634" s="145"/>
      <c r="G634" s="145"/>
      <c r="H634" s="145"/>
      <c r="I634" s="145"/>
      <c r="J634" s="145"/>
      <c r="K634" s="145"/>
      <c r="L634" s="145"/>
      <c r="M634" s="145"/>
      <c r="N634" s="145"/>
      <c r="O634" s="145"/>
      <c r="P634" s="145"/>
      <c r="Q634" s="10"/>
      <c r="R634" s="100">
        <f>SUM(Z569,Z571,Z573,Z575)</f>
        <v>0</v>
      </c>
      <c r="S634" s="101"/>
      <c r="T634" s="101"/>
      <c r="U634" s="101"/>
      <c r="V634" s="101"/>
      <c r="W634" s="101"/>
      <c r="X634" s="101"/>
      <c r="Y634" s="102"/>
      <c r="Z634" s="88" t="s">
        <v>126</v>
      </c>
      <c r="AA634" s="88"/>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row>
    <row r="635" spans="1:56" ht="2.25" customHeight="1" x14ac:dyDescent="0.25">
      <c r="A635" s="1"/>
      <c r="B635" s="10"/>
      <c r="C635" s="10"/>
      <c r="D635" s="10"/>
      <c r="E635" s="10"/>
      <c r="F635" s="10"/>
      <c r="G635" s="10"/>
      <c r="H635" s="10"/>
      <c r="I635" s="10"/>
      <c r="J635" s="10"/>
      <c r="K635" s="10"/>
      <c r="L635" s="10"/>
      <c r="M635" s="10"/>
      <c r="N635" s="10"/>
      <c r="O635" s="9"/>
      <c r="P635" s="9"/>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row>
    <row r="636" spans="1:56" ht="15" customHeight="1" x14ac:dyDescent="0.25">
      <c r="A636" s="1"/>
      <c r="B636" s="145" t="s">
        <v>239</v>
      </c>
      <c r="C636" s="145"/>
      <c r="D636" s="145"/>
      <c r="E636" s="145"/>
      <c r="F636" s="145"/>
      <c r="G636" s="145"/>
      <c r="H636" s="145"/>
      <c r="I636" s="145"/>
      <c r="J636" s="145"/>
      <c r="K636" s="145"/>
      <c r="L636" s="145"/>
      <c r="M636" s="145"/>
      <c r="N636" s="145"/>
      <c r="O636" s="145"/>
      <c r="P636" s="145"/>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row>
    <row r="637" spans="1:56" ht="15" customHeight="1" x14ac:dyDescent="0.25">
      <c r="A637" s="1"/>
      <c r="B637" s="145"/>
      <c r="C637" s="145"/>
      <c r="D637" s="145"/>
      <c r="E637" s="145"/>
      <c r="F637" s="145"/>
      <c r="G637" s="145"/>
      <c r="H637" s="145"/>
      <c r="I637" s="145"/>
      <c r="J637" s="145"/>
      <c r="K637" s="145"/>
      <c r="L637" s="145"/>
      <c r="M637" s="145"/>
      <c r="N637" s="145"/>
      <c r="O637" s="145"/>
      <c r="P637" s="145"/>
      <c r="Q637" s="10"/>
      <c r="R637" s="100">
        <f>B583</f>
        <v>0</v>
      </c>
      <c r="S637" s="101"/>
      <c r="T637" s="101"/>
      <c r="U637" s="101"/>
      <c r="V637" s="101"/>
      <c r="W637" s="101"/>
      <c r="X637" s="101"/>
      <c r="Y637" s="102"/>
      <c r="Z637" s="88" t="s">
        <v>126</v>
      </c>
      <c r="AA637" s="88"/>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row>
    <row r="638" spans="1:56" ht="2.25" customHeight="1" x14ac:dyDescent="0.25">
      <c r="A638" s="1"/>
      <c r="B638" s="10"/>
      <c r="C638" s="10"/>
      <c r="D638" s="10"/>
      <c r="E638" s="10"/>
      <c r="F638" s="10"/>
      <c r="G638" s="10"/>
      <c r="H638" s="10"/>
      <c r="I638" s="10"/>
      <c r="J638" s="10"/>
      <c r="K638" s="10"/>
      <c r="L638" s="10"/>
      <c r="M638" s="10"/>
      <c r="N638" s="10"/>
      <c r="O638" s="9"/>
      <c r="P638" s="9"/>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row>
    <row r="639" spans="1:56" ht="15" customHeight="1" x14ac:dyDescent="0.25">
      <c r="A639" s="1"/>
      <c r="B639" s="145" t="s">
        <v>240</v>
      </c>
      <c r="C639" s="145"/>
      <c r="D639" s="145"/>
      <c r="E639" s="145"/>
      <c r="F639" s="145"/>
      <c r="G639" s="145"/>
      <c r="H639" s="145"/>
      <c r="I639" s="145"/>
      <c r="J639" s="145"/>
      <c r="K639" s="145"/>
      <c r="L639" s="145"/>
      <c r="M639" s="145"/>
      <c r="N639" s="145"/>
      <c r="O639" s="145"/>
      <c r="P639" s="145"/>
      <c r="Q639" s="10"/>
      <c r="R639" s="100">
        <f>Z599</f>
        <v>0</v>
      </c>
      <c r="S639" s="101"/>
      <c r="T639" s="101"/>
      <c r="U639" s="101"/>
      <c r="V639" s="101"/>
      <c r="W639" s="101"/>
      <c r="X639" s="101"/>
      <c r="Y639" s="102"/>
      <c r="Z639" s="88" t="s">
        <v>126</v>
      </c>
      <c r="AA639" s="88"/>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row>
    <row r="640" spans="1:56" ht="2.25" customHeight="1" x14ac:dyDescent="0.25">
      <c r="A640" s="1"/>
      <c r="B640" s="10"/>
      <c r="C640" s="10"/>
      <c r="D640" s="10"/>
      <c r="E640" s="10"/>
      <c r="F640" s="10"/>
      <c r="G640" s="10"/>
      <c r="H640" s="10"/>
      <c r="I640" s="10"/>
      <c r="J640" s="10"/>
      <c r="K640" s="10"/>
      <c r="L640" s="10"/>
      <c r="M640" s="10"/>
      <c r="N640" s="10"/>
      <c r="O640" s="9"/>
      <c r="P640" s="9"/>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row>
    <row r="641" spans="1:56" ht="15" customHeight="1" x14ac:dyDescent="0.25">
      <c r="A641" s="1"/>
      <c r="B641" s="145" t="s">
        <v>241</v>
      </c>
      <c r="C641" s="145"/>
      <c r="D641" s="145"/>
      <c r="E641" s="145"/>
      <c r="F641" s="145"/>
      <c r="G641" s="145"/>
      <c r="H641" s="145"/>
      <c r="I641" s="145"/>
      <c r="J641" s="145"/>
      <c r="K641" s="145"/>
      <c r="L641" s="145"/>
      <c r="M641" s="145"/>
      <c r="N641" s="145"/>
      <c r="O641" s="145"/>
      <c r="P641" s="145"/>
      <c r="Q641" s="10"/>
      <c r="R641" s="100">
        <f>Z601</f>
        <v>0</v>
      </c>
      <c r="S641" s="101"/>
      <c r="T641" s="101"/>
      <c r="U641" s="101"/>
      <c r="V641" s="101"/>
      <c r="W641" s="101"/>
      <c r="X641" s="101"/>
      <c r="Y641" s="102"/>
      <c r="Z641" s="88" t="s">
        <v>126</v>
      </c>
      <c r="AA641" s="88"/>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row>
    <row r="642" spans="1:56" ht="2.25" customHeight="1" x14ac:dyDescent="0.25">
      <c r="A642" s="1"/>
      <c r="B642" s="10"/>
      <c r="C642" s="10"/>
      <c r="D642" s="10"/>
      <c r="E642" s="10"/>
      <c r="F642" s="10"/>
      <c r="G642" s="10"/>
      <c r="H642" s="10"/>
      <c r="I642" s="10"/>
      <c r="J642" s="10"/>
      <c r="K642" s="10"/>
      <c r="L642" s="10"/>
      <c r="M642" s="10"/>
      <c r="N642" s="10"/>
      <c r="O642" s="9"/>
      <c r="P642" s="9"/>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row>
    <row r="643" spans="1:56" ht="15" customHeight="1" x14ac:dyDescent="0.25">
      <c r="A643" s="1"/>
      <c r="B643" s="155" t="s">
        <v>242</v>
      </c>
      <c r="C643" s="155"/>
      <c r="D643" s="155"/>
      <c r="E643" s="155"/>
      <c r="F643" s="155"/>
      <c r="G643" s="155"/>
      <c r="H643" s="155"/>
      <c r="I643" s="155"/>
      <c r="J643" s="155"/>
      <c r="K643" s="155"/>
      <c r="L643" s="155"/>
      <c r="M643" s="155"/>
      <c r="N643" s="155"/>
      <c r="O643" s="155"/>
      <c r="P643" s="155"/>
      <c r="Q643" s="10"/>
      <c r="R643" s="10"/>
      <c r="S643" s="10"/>
      <c r="T643" s="10"/>
      <c r="U643" s="10"/>
      <c r="V643" s="10"/>
      <c r="W643" s="10"/>
      <c r="X643" s="10"/>
      <c r="Y643" s="10"/>
      <c r="Z643" s="100">
        <f>IF(Z603&lt;&gt;0,Z603,0)</f>
        <v>0</v>
      </c>
      <c r="AA643" s="101"/>
      <c r="AB643" s="101"/>
      <c r="AC643" s="101"/>
      <c r="AD643" s="101"/>
      <c r="AE643" s="101"/>
      <c r="AF643" s="101"/>
      <c r="AG643" s="102"/>
      <c r="AH643" s="10" t="s">
        <v>126</v>
      </c>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row>
    <row r="644" spans="1:56" ht="2.25" customHeight="1" x14ac:dyDescent="0.25">
      <c r="A644" s="1"/>
      <c r="B644" s="10"/>
      <c r="C644" s="10"/>
      <c r="D644" s="10"/>
      <c r="E644" s="10"/>
      <c r="F644" s="10"/>
      <c r="G644" s="10"/>
      <c r="H644" s="10"/>
      <c r="I644" s="10"/>
      <c r="J644" s="10"/>
      <c r="K644" s="10"/>
      <c r="L644" s="10"/>
      <c r="M644" s="10"/>
      <c r="N644" s="10"/>
      <c r="O644" s="9"/>
      <c r="P644" s="9"/>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row>
    <row r="645" spans="1:56" ht="15" customHeight="1" x14ac:dyDescent="0.25">
      <c r="A645" s="1"/>
      <c r="B645" s="145" t="s">
        <v>243</v>
      </c>
      <c r="C645" s="145"/>
      <c r="D645" s="145"/>
      <c r="E645" s="145"/>
      <c r="F645" s="145"/>
      <c r="G645" s="145"/>
      <c r="H645" s="145"/>
      <c r="I645" s="145"/>
      <c r="J645" s="145"/>
      <c r="K645" s="145"/>
      <c r="L645" s="145"/>
      <c r="M645" s="145"/>
      <c r="N645" s="145"/>
      <c r="O645" s="145"/>
      <c r="P645" s="145"/>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row>
    <row r="646" spans="1:56" ht="15" customHeight="1" x14ac:dyDescent="0.25">
      <c r="A646" s="1"/>
      <c r="B646" s="145"/>
      <c r="C646" s="145"/>
      <c r="D646" s="145"/>
      <c r="E646" s="145"/>
      <c r="F646" s="145"/>
      <c r="G646" s="145"/>
      <c r="H646" s="145"/>
      <c r="I646" s="145"/>
      <c r="J646" s="145"/>
      <c r="K646" s="145"/>
      <c r="L646" s="145"/>
      <c r="M646" s="145"/>
      <c r="N646" s="145"/>
      <c r="O646" s="145"/>
      <c r="P646" s="145"/>
      <c r="Q646" s="10"/>
      <c r="R646" s="100">
        <f>SUM(Z609,Z611,Z613,Z615)</f>
        <v>0</v>
      </c>
      <c r="S646" s="101"/>
      <c r="T646" s="101"/>
      <c r="U646" s="101"/>
      <c r="V646" s="101"/>
      <c r="W646" s="101"/>
      <c r="X646" s="101"/>
      <c r="Y646" s="102"/>
      <c r="Z646" s="88" t="s">
        <v>126</v>
      </c>
      <c r="AA646" s="88"/>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row>
    <row r="647" spans="1:56" ht="2.25" customHeight="1" x14ac:dyDescent="0.25">
      <c r="A647" s="1"/>
      <c r="B647" s="10"/>
      <c r="C647" s="10"/>
      <c r="D647" s="10"/>
      <c r="E647" s="10"/>
      <c r="F647" s="10"/>
      <c r="G647" s="10"/>
      <c r="H647" s="10"/>
      <c r="I647" s="10"/>
      <c r="J647" s="10"/>
      <c r="K647" s="10"/>
      <c r="L647" s="10"/>
      <c r="M647" s="10"/>
      <c r="N647" s="10"/>
      <c r="O647" s="9"/>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row>
    <row r="648" spans="1:56" ht="15" customHeight="1" x14ac:dyDescent="0.25">
      <c r="A648" s="1"/>
      <c r="B648" s="145" t="s">
        <v>244</v>
      </c>
      <c r="C648" s="145"/>
      <c r="D648" s="145"/>
      <c r="E648" s="145"/>
      <c r="F648" s="145"/>
      <c r="G648" s="145"/>
      <c r="H648" s="145"/>
      <c r="I648" s="145"/>
      <c r="J648" s="145"/>
      <c r="K648" s="145"/>
      <c r="L648" s="145"/>
      <c r="M648" s="145"/>
      <c r="N648" s="145"/>
      <c r="O648" s="145"/>
      <c r="P648" s="145"/>
      <c r="Q648" s="11"/>
      <c r="R648" s="103"/>
      <c r="S648" s="104"/>
      <c r="T648" s="104"/>
      <c r="U648" s="104"/>
      <c r="V648" s="104"/>
      <c r="W648" s="104"/>
      <c r="X648" s="104"/>
      <c r="Y648" s="105"/>
      <c r="Z648" s="88" t="s">
        <v>126</v>
      </c>
      <c r="AA648" s="88"/>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row>
    <row r="649" spans="1:56" ht="2.25" customHeight="1" x14ac:dyDescent="0.25">
      <c r="A649" s="1"/>
      <c r="B649" s="10"/>
      <c r="C649" s="10"/>
      <c r="D649" s="10"/>
      <c r="E649" s="10"/>
      <c r="F649" s="10"/>
      <c r="G649" s="10"/>
      <c r="H649" s="10"/>
      <c r="I649" s="10"/>
      <c r="J649" s="10"/>
      <c r="K649" s="10"/>
      <c r="L649" s="10"/>
      <c r="M649" s="10"/>
      <c r="N649" s="10"/>
      <c r="O649" s="9"/>
      <c r="P649" s="9"/>
      <c r="Q649" s="9"/>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row>
    <row r="650" spans="1:56" ht="15" customHeight="1" x14ac:dyDescent="0.25">
      <c r="A650" s="1"/>
      <c r="B650" s="145" t="s">
        <v>245</v>
      </c>
      <c r="C650" s="145"/>
      <c r="D650" s="145"/>
      <c r="E650" s="145"/>
      <c r="F650" s="145"/>
      <c r="G650" s="145"/>
      <c r="H650" s="145"/>
      <c r="I650" s="145"/>
      <c r="J650" s="145"/>
      <c r="K650" s="145"/>
      <c r="L650" s="145"/>
      <c r="M650" s="145"/>
      <c r="N650" s="145"/>
      <c r="O650" s="145"/>
      <c r="P650" s="145"/>
      <c r="Q650" s="11"/>
      <c r="R650" s="103"/>
      <c r="S650" s="104"/>
      <c r="T650" s="104"/>
      <c r="U650" s="104"/>
      <c r="V650" s="104"/>
      <c r="W650" s="104"/>
      <c r="X650" s="104"/>
      <c r="Y650" s="105"/>
      <c r="Z650" s="88" t="s">
        <v>126</v>
      </c>
      <c r="AA650" s="88"/>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row>
    <row r="651" spans="1:56" ht="2.25" customHeight="1" x14ac:dyDescent="0.25">
      <c r="A651" s="1"/>
      <c r="B651" s="10"/>
      <c r="C651" s="10"/>
      <c r="D651" s="10"/>
      <c r="E651" s="10"/>
      <c r="F651" s="10"/>
      <c r="G651" s="10"/>
      <c r="H651" s="10"/>
      <c r="I651" s="10"/>
      <c r="J651" s="10"/>
      <c r="K651" s="10"/>
      <c r="L651" s="10"/>
      <c r="M651" s="10"/>
      <c r="N651" s="10"/>
      <c r="O651" s="9"/>
      <c r="P651" s="9"/>
      <c r="Q651" s="9"/>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row>
    <row r="652" spans="1:56" ht="15" customHeight="1" x14ac:dyDescent="0.25">
      <c r="A652" s="1"/>
      <c r="B652" s="145" t="s">
        <v>246</v>
      </c>
      <c r="C652" s="145"/>
      <c r="D652" s="145"/>
      <c r="E652" s="145"/>
      <c r="F652" s="145"/>
      <c r="G652" s="145"/>
      <c r="H652" s="145"/>
      <c r="I652" s="145"/>
      <c r="J652" s="145"/>
      <c r="K652" s="145"/>
      <c r="L652" s="145"/>
      <c r="M652" s="145"/>
      <c r="N652" s="145"/>
      <c r="O652" s="145"/>
      <c r="P652" s="145"/>
      <c r="Q652" s="11"/>
      <c r="R652" s="103"/>
      <c r="S652" s="104"/>
      <c r="T652" s="104"/>
      <c r="U652" s="104"/>
      <c r="V652" s="104"/>
      <c r="W652" s="104"/>
      <c r="X652" s="104"/>
      <c r="Y652" s="105"/>
      <c r="Z652" s="88" t="s">
        <v>126</v>
      </c>
      <c r="AA652" s="88"/>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row>
    <row r="653" spans="1:56" ht="2.25" customHeight="1" x14ac:dyDescent="0.25">
      <c r="A653" s="1"/>
      <c r="B653" s="10"/>
      <c r="C653" s="10"/>
      <c r="D653" s="10"/>
      <c r="E653" s="10"/>
      <c r="F653" s="10"/>
      <c r="G653" s="10"/>
      <c r="H653" s="10"/>
      <c r="I653" s="10"/>
      <c r="J653" s="10"/>
      <c r="K653" s="10"/>
      <c r="L653" s="10"/>
      <c r="M653" s="10"/>
      <c r="N653" s="10"/>
      <c r="O653" s="9"/>
      <c r="P653" s="9"/>
      <c r="Q653" s="9"/>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row>
    <row r="654" spans="1:56" ht="15" customHeight="1" x14ac:dyDescent="0.25">
      <c r="A654" s="1"/>
      <c r="B654" s="145" t="s">
        <v>247</v>
      </c>
      <c r="C654" s="145"/>
      <c r="D654" s="145"/>
      <c r="E654" s="145"/>
      <c r="F654" s="145"/>
      <c r="G654" s="145"/>
      <c r="H654" s="145"/>
      <c r="I654" s="145"/>
      <c r="J654" s="145"/>
      <c r="K654" s="145"/>
      <c r="L654" s="145"/>
      <c r="M654" s="145"/>
      <c r="N654" s="145"/>
      <c r="O654" s="145"/>
      <c r="P654" s="145"/>
      <c r="Q654" s="11"/>
      <c r="R654" s="103"/>
      <c r="S654" s="104"/>
      <c r="T654" s="104"/>
      <c r="U654" s="104"/>
      <c r="V654" s="104"/>
      <c r="W654" s="104"/>
      <c r="X654" s="104"/>
      <c r="Y654" s="105"/>
      <c r="Z654" s="88" t="s">
        <v>126</v>
      </c>
      <c r="AA654" s="88"/>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row>
    <row r="655" spans="1:56" ht="2.25" customHeight="1" x14ac:dyDescent="0.25">
      <c r="A655" s="1"/>
      <c r="B655" s="10"/>
      <c r="C655" s="10"/>
      <c r="D655" s="10"/>
      <c r="E655" s="10"/>
      <c r="F655" s="10"/>
      <c r="G655" s="10"/>
      <c r="H655" s="10"/>
      <c r="I655" s="10"/>
      <c r="J655" s="10"/>
      <c r="K655" s="10"/>
      <c r="L655" s="10"/>
      <c r="M655" s="10"/>
      <c r="N655" s="10"/>
      <c r="O655" s="9"/>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row>
    <row r="656" spans="1:56" ht="15" customHeight="1" x14ac:dyDescent="0.25">
      <c r="A656" s="1"/>
      <c r="B656" s="145" t="s">
        <v>248</v>
      </c>
      <c r="C656" s="145"/>
      <c r="D656" s="145"/>
      <c r="E656" s="145"/>
      <c r="F656" s="145"/>
      <c r="G656" s="145"/>
      <c r="H656" s="145"/>
      <c r="I656" s="145"/>
      <c r="J656" s="145"/>
      <c r="K656" s="145"/>
      <c r="L656" s="145"/>
      <c r="M656" s="145"/>
      <c r="N656" s="145"/>
      <c r="O656" s="145"/>
      <c r="P656" s="145"/>
      <c r="Q656" s="10"/>
      <c r="R656" s="100">
        <f>SUM(R625,R627,R629,R634,R637,R639,R641,R646,R648,R650,R652,R654)</f>
        <v>0</v>
      </c>
      <c r="S656" s="101"/>
      <c r="T656" s="101"/>
      <c r="U656" s="101"/>
      <c r="V656" s="101"/>
      <c r="W656" s="101"/>
      <c r="X656" s="101"/>
      <c r="Y656" s="102"/>
      <c r="Z656" s="88" t="s">
        <v>126</v>
      </c>
      <c r="AA656" s="88"/>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row>
    <row r="657" spans="1:56" ht="2.25" customHeight="1" x14ac:dyDescent="0.25">
      <c r="A657" s="1"/>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row>
    <row r="658" spans="1:56" ht="15" customHeight="1" x14ac:dyDescent="0.25">
      <c r="A658" s="89"/>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c r="AA658" s="88"/>
      <c r="AB658" s="88"/>
      <c r="AC658" s="88"/>
      <c r="AD658" s="88"/>
      <c r="AE658" s="88"/>
      <c r="AF658" s="88"/>
      <c r="AG658" s="88"/>
      <c r="AH658" s="88"/>
      <c r="AI658" s="88"/>
      <c r="AJ658" s="88"/>
      <c r="AK658" s="88"/>
      <c r="AL658" s="88"/>
      <c r="AM658" s="88"/>
      <c r="AN658" s="88"/>
      <c r="AO658" s="88"/>
      <c r="AP658" s="88"/>
      <c r="AQ658" s="10"/>
      <c r="AR658" s="10"/>
      <c r="AS658" s="10"/>
      <c r="AT658" s="10"/>
      <c r="AU658" s="10"/>
      <c r="AV658" s="10"/>
      <c r="AW658" s="10"/>
      <c r="AX658" s="10"/>
      <c r="AY658" s="10"/>
      <c r="AZ658" s="10"/>
      <c r="BA658" s="10"/>
      <c r="BB658" s="10"/>
      <c r="BC658" s="10"/>
      <c r="BD658" s="10"/>
    </row>
    <row r="659" spans="1:56" ht="15" customHeight="1" x14ac:dyDescent="0.25">
      <c r="A659" s="1"/>
      <c r="B659" s="256" t="s">
        <v>249</v>
      </c>
      <c r="C659" s="256"/>
      <c r="D659" s="256"/>
      <c r="E659" s="256"/>
      <c r="F659" s="256"/>
      <c r="G659" s="256"/>
      <c r="H659" s="256"/>
      <c r="I659" s="256"/>
      <c r="J659" s="256"/>
      <c r="K659" s="256"/>
      <c r="L659" s="256"/>
      <c r="M659" s="256"/>
      <c r="N659" s="256"/>
      <c r="O659" s="256"/>
      <c r="P659" s="256"/>
      <c r="Q659" s="256"/>
      <c r="R659" s="256"/>
      <c r="S659" s="256"/>
      <c r="T659" s="256"/>
      <c r="U659" s="256"/>
      <c r="V659" s="256"/>
      <c r="W659" s="256"/>
      <c r="X659" s="256"/>
      <c r="Y659" s="256"/>
      <c r="Z659" s="256"/>
      <c r="AA659" s="256"/>
      <c r="AB659" s="256"/>
      <c r="AC659" s="256"/>
      <c r="AD659" s="256"/>
      <c r="AE659" s="256"/>
      <c r="AF659" s="256"/>
      <c r="AG659" s="256"/>
      <c r="AH659" s="256"/>
      <c r="AI659" s="256"/>
      <c r="AJ659" s="256"/>
      <c r="AK659" s="256"/>
      <c r="AL659" s="256"/>
      <c r="AM659" s="256"/>
      <c r="AN659" s="256"/>
      <c r="AO659" s="256"/>
      <c r="AP659" s="257"/>
      <c r="AQ659" s="10"/>
      <c r="AR659" s="10"/>
      <c r="AS659" s="10"/>
      <c r="AT659" s="10"/>
      <c r="AU659" s="10"/>
      <c r="AV659" s="10"/>
      <c r="AW659" s="10"/>
      <c r="AX659" s="10"/>
      <c r="AY659" s="10"/>
      <c r="AZ659" s="10"/>
      <c r="BA659" s="10"/>
      <c r="BB659" s="10"/>
      <c r="BC659" s="10"/>
      <c r="BD659" s="10"/>
    </row>
    <row r="660" spans="1:56" ht="2.25" customHeight="1" x14ac:dyDescent="0.25">
      <c r="A660" s="1"/>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row>
    <row r="661" spans="1:56" ht="15" customHeight="1" x14ac:dyDescent="0.25">
      <c r="A661" s="258">
        <v>58</v>
      </c>
      <c r="B661" s="141" t="s">
        <v>250</v>
      </c>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c r="AA661" s="141"/>
      <c r="AB661" s="141"/>
      <c r="AC661" s="141"/>
      <c r="AD661" s="141"/>
      <c r="AE661" s="141"/>
      <c r="AF661" s="141"/>
      <c r="AG661" s="141"/>
      <c r="AH661" s="141"/>
      <c r="AI661" s="141"/>
      <c r="AJ661" s="141"/>
      <c r="AK661" s="141"/>
      <c r="AL661" s="141"/>
      <c r="AM661" s="141"/>
      <c r="AN661" s="141"/>
      <c r="AO661" s="141"/>
      <c r="AP661" s="141"/>
      <c r="AQ661" s="10"/>
      <c r="AR661" s="10"/>
      <c r="AS661" s="10"/>
      <c r="AT661" s="10"/>
      <c r="AU661" s="10"/>
      <c r="AV661" s="10"/>
      <c r="AW661" s="10"/>
      <c r="AX661" s="10"/>
      <c r="AY661" s="10"/>
      <c r="AZ661" s="10"/>
      <c r="BA661" s="10"/>
      <c r="BB661" s="10"/>
      <c r="BC661" s="10"/>
      <c r="BD661" s="10"/>
    </row>
    <row r="662" spans="1:56" ht="15" customHeight="1" x14ac:dyDescent="0.25">
      <c r="A662" s="258"/>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c r="AA662" s="141"/>
      <c r="AB662" s="141"/>
      <c r="AC662" s="141"/>
      <c r="AD662" s="141"/>
      <c r="AE662" s="141"/>
      <c r="AF662" s="141"/>
      <c r="AG662" s="141"/>
      <c r="AH662" s="141"/>
      <c r="AI662" s="141"/>
      <c r="AJ662" s="141"/>
      <c r="AK662" s="141"/>
      <c r="AL662" s="141"/>
      <c r="AM662" s="141"/>
      <c r="AN662" s="141"/>
      <c r="AO662" s="141"/>
      <c r="AP662" s="141"/>
      <c r="AQ662" s="10"/>
      <c r="AR662" s="10"/>
      <c r="AS662" s="10"/>
      <c r="AT662" s="10"/>
      <c r="AU662" s="10"/>
      <c r="AV662" s="10"/>
      <c r="AW662" s="10"/>
      <c r="AX662" s="10"/>
      <c r="AY662" s="10"/>
      <c r="AZ662" s="10"/>
      <c r="BA662" s="10"/>
      <c r="BB662" s="10"/>
      <c r="BC662" s="10"/>
      <c r="BD662" s="10"/>
    </row>
    <row r="663" spans="1:56" ht="2.25" customHeight="1" x14ac:dyDescent="0.25">
      <c r="A663" s="1"/>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row>
    <row r="664" spans="1:56" ht="15" customHeight="1" x14ac:dyDescent="0.25">
      <c r="A664" s="1"/>
      <c r="B664" s="10"/>
      <c r="C664" s="10"/>
      <c r="D664" s="10"/>
      <c r="E664" s="10"/>
      <c r="F664" s="10"/>
      <c r="G664" s="10"/>
      <c r="H664" s="10"/>
      <c r="I664" s="10"/>
      <c r="J664" s="10"/>
      <c r="K664" s="10"/>
      <c r="L664" s="10"/>
      <c r="M664" s="10"/>
      <c r="N664" s="10"/>
      <c r="O664" s="10"/>
      <c r="P664" s="181" t="s">
        <v>251</v>
      </c>
      <c r="Q664" s="181"/>
      <c r="R664" s="181"/>
      <c r="S664" s="181"/>
      <c r="T664" s="181"/>
      <c r="U664" s="181"/>
      <c r="V664" s="10"/>
      <c r="W664" s="181" t="s">
        <v>252</v>
      </c>
      <c r="X664" s="181"/>
      <c r="Y664" s="181"/>
      <c r="Z664" s="181"/>
      <c r="AA664" s="181"/>
      <c r="AB664" s="181"/>
      <c r="AC664" s="10"/>
      <c r="AD664" s="181" t="s">
        <v>253</v>
      </c>
      <c r="AE664" s="181"/>
      <c r="AF664" s="181"/>
      <c r="AG664" s="181"/>
      <c r="AH664" s="181"/>
      <c r="AI664" s="181"/>
      <c r="AJ664" s="10"/>
      <c r="AK664" s="181" t="s">
        <v>254</v>
      </c>
      <c r="AL664" s="181"/>
      <c r="AM664" s="181"/>
      <c r="AN664" s="181"/>
      <c r="AO664" s="181"/>
      <c r="AP664" s="181"/>
      <c r="AQ664" s="10"/>
      <c r="AR664" s="10"/>
      <c r="AS664" s="10"/>
      <c r="AT664" s="10"/>
      <c r="AU664" s="10"/>
      <c r="AV664" s="10"/>
      <c r="AW664" s="10"/>
      <c r="AX664" s="10"/>
      <c r="AY664" s="10"/>
      <c r="AZ664" s="10"/>
      <c r="BA664" s="10"/>
      <c r="BB664" s="10"/>
      <c r="BC664" s="10"/>
      <c r="BD664" s="10"/>
    </row>
    <row r="665" spans="1:56" ht="15" customHeight="1" x14ac:dyDescent="0.25">
      <c r="A665" s="1"/>
      <c r="B665" s="10"/>
      <c r="C665" s="10"/>
      <c r="D665" s="10"/>
      <c r="E665" s="10"/>
      <c r="F665" s="10"/>
      <c r="G665" s="10"/>
      <c r="H665" s="10"/>
      <c r="I665" s="10"/>
      <c r="J665" s="10"/>
      <c r="K665" s="10"/>
      <c r="L665" s="10"/>
      <c r="M665" s="10"/>
      <c r="N665" s="10"/>
      <c r="O665" s="10"/>
      <c r="P665" s="181"/>
      <c r="Q665" s="181"/>
      <c r="R665" s="181"/>
      <c r="S665" s="181"/>
      <c r="T665" s="181"/>
      <c r="U665" s="181"/>
      <c r="V665" s="10"/>
      <c r="W665" s="181"/>
      <c r="X665" s="181"/>
      <c r="Y665" s="181"/>
      <c r="Z665" s="181"/>
      <c r="AA665" s="181"/>
      <c r="AB665" s="181"/>
      <c r="AC665" s="10"/>
      <c r="AD665" s="181"/>
      <c r="AE665" s="181"/>
      <c r="AF665" s="181"/>
      <c r="AG665" s="181"/>
      <c r="AH665" s="181"/>
      <c r="AI665" s="181"/>
      <c r="AJ665" s="10"/>
      <c r="AK665" s="181"/>
      <c r="AL665" s="181"/>
      <c r="AM665" s="181"/>
      <c r="AN665" s="181"/>
      <c r="AO665" s="181"/>
      <c r="AP665" s="181"/>
      <c r="AQ665" s="10"/>
      <c r="AR665" s="10"/>
      <c r="AS665" s="10"/>
      <c r="AT665" s="10"/>
      <c r="AU665" s="10"/>
      <c r="AV665" s="10"/>
      <c r="AW665" s="10"/>
      <c r="AX665" s="10"/>
      <c r="AY665" s="10"/>
      <c r="AZ665" s="10"/>
      <c r="BA665" s="10"/>
      <c r="BB665" s="10"/>
      <c r="BC665" s="10"/>
      <c r="BD665" s="10"/>
    </row>
    <row r="666" spans="1:56" ht="15" customHeight="1" x14ac:dyDescent="0.25">
      <c r="A666" s="1"/>
      <c r="B666" s="10"/>
      <c r="C666" s="10"/>
      <c r="D666" s="10"/>
      <c r="E666" s="10"/>
      <c r="F666" s="10"/>
      <c r="G666" s="10"/>
      <c r="H666" s="10"/>
      <c r="I666" s="10"/>
      <c r="J666" s="10"/>
      <c r="K666" s="10"/>
      <c r="L666" s="10"/>
      <c r="M666" s="10"/>
      <c r="N666" s="10"/>
      <c r="O666" s="10"/>
      <c r="P666" s="181"/>
      <c r="Q666" s="181"/>
      <c r="R666" s="181"/>
      <c r="S666" s="181"/>
      <c r="T666" s="181"/>
      <c r="U666" s="181"/>
      <c r="V666" s="10"/>
      <c r="W666" s="181"/>
      <c r="X666" s="181"/>
      <c r="Y666" s="181"/>
      <c r="Z666" s="181"/>
      <c r="AA666" s="181"/>
      <c r="AB666" s="181"/>
      <c r="AC666" s="10"/>
      <c r="AD666" s="181"/>
      <c r="AE666" s="181"/>
      <c r="AF666" s="181"/>
      <c r="AG666" s="181"/>
      <c r="AH666" s="181"/>
      <c r="AI666" s="181"/>
      <c r="AJ666" s="10"/>
      <c r="AK666" s="181"/>
      <c r="AL666" s="181"/>
      <c r="AM666" s="181"/>
      <c r="AN666" s="181"/>
      <c r="AO666" s="181"/>
      <c r="AP666" s="181"/>
      <c r="AQ666" s="10"/>
      <c r="AR666" s="10"/>
      <c r="AS666" s="10"/>
      <c r="AT666" s="10"/>
      <c r="AU666" s="10"/>
      <c r="AV666" s="10"/>
      <c r="AW666" s="10"/>
      <c r="AX666" s="10"/>
      <c r="AY666" s="10"/>
      <c r="AZ666" s="10"/>
      <c r="BA666" s="10"/>
      <c r="BB666" s="10"/>
      <c r="BC666" s="10"/>
      <c r="BD666" s="10"/>
    </row>
    <row r="667" spans="1:56" ht="15" customHeight="1" x14ac:dyDescent="0.25">
      <c r="A667" s="1"/>
      <c r="B667" s="10"/>
      <c r="C667" s="10"/>
      <c r="D667" s="10"/>
      <c r="E667" s="10"/>
      <c r="F667" s="10"/>
      <c r="G667" s="10"/>
      <c r="H667" s="10"/>
      <c r="I667" s="10"/>
      <c r="J667" s="10"/>
      <c r="K667" s="10"/>
      <c r="L667" s="10"/>
      <c r="M667" s="10"/>
      <c r="N667" s="10"/>
      <c r="O667" s="10"/>
      <c r="P667" s="181"/>
      <c r="Q667" s="181"/>
      <c r="R667" s="181"/>
      <c r="S667" s="181"/>
      <c r="T667" s="181"/>
      <c r="U667" s="181"/>
      <c r="V667" s="10"/>
      <c r="W667" s="181"/>
      <c r="X667" s="181"/>
      <c r="Y667" s="181"/>
      <c r="Z667" s="181"/>
      <c r="AA667" s="181"/>
      <c r="AB667" s="181"/>
      <c r="AC667" s="10"/>
      <c r="AD667" s="181"/>
      <c r="AE667" s="181"/>
      <c r="AF667" s="181"/>
      <c r="AG667" s="181"/>
      <c r="AH667" s="181"/>
      <c r="AI667" s="181"/>
      <c r="AJ667" s="10"/>
      <c r="AK667" s="181"/>
      <c r="AL667" s="181"/>
      <c r="AM667" s="181"/>
      <c r="AN667" s="181"/>
      <c r="AO667" s="181"/>
      <c r="AP667" s="181"/>
      <c r="AQ667" s="10"/>
      <c r="AR667" s="10"/>
      <c r="AS667" s="10"/>
      <c r="AT667" s="10"/>
      <c r="AU667" s="10"/>
      <c r="AV667" s="10"/>
      <c r="AW667" s="10"/>
      <c r="AX667" s="10"/>
      <c r="AY667" s="10"/>
      <c r="AZ667" s="10"/>
      <c r="BA667" s="10"/>
      <c r="BB667" s="10"/>
      <c r="BC667" s="10"/>
      <c r="BD667" s="10"/>
    </row>
    <row r="668" spans="1:56" ht="15" customHeight="1" x14ac:dyDescent="0.25">
      <c r="A668" s="1"/>
      <c r="B668" s="10"/>
      <c r="C668" s="10"/>
      <c r="D668" s="10"/>
      <c r="E668" s="10"/>
      <c r="F668" s="10"/>
      <c r="G668" s="10"/>
      <c r="H668" s="10"/>
      <c r="I668" s="10"/>
      <c r="J668" s="10"/>
      <c r="K668" s="10"/>
      <c r="L668" s="10"/>
      <c r="M668" s="10"/>
      <c r="N668" s="10"/>
      <c r="O668" s="10"/>
      <c r="P668" s="181"/>
      <c r="Q668" s="181"/>
      <c r="R668" s="181"/>
      <c r="S668" s="181"/>
      <c r="T668" s="181"/>
      <c r="U668" s="181"/>
      <c r="V668" s="10"/>
      <c r="W668" s="181"/>
      <c r="X668" s="181"/>
      <c r="Y668" s="181"/>
      <c r="Z668" s="181"/>
      <c r="AA668" s="181"/>
      <c r="AB668" s="181"/>
      <c r="AC668" s="10"/>
      <c r="AD668" s="181"/>
      <c r="AE668" s="181"/>
      <c r="AF668" s="181"/>
      <c r="AG668" s="181"/>
      <c r="AH668" s="181"/>
      <c r="AI668" s="181"/>
      <c r="AJ668" s="10"/>
      <c r="AK668" s="181"/>
      <c r="AL668" s="181"/>
      <c r="AM668" s="181"/>
      <c r="AN668" s="181"/>
      <c r="AO668" s="181"/>
      <c r="AP668" s="181"/>
      <c r="AQ668" s="10"/>
      <c r="AR668" s="10"/>
      <c r="AS668" s="10"/>
      <c r="AT668" s="10"/>
      <c r="AU668" s="10"/>
      <c r="AV668" s="10"/>
      <c r="AW668" s="10"/>
      <c r="AX668" s="10"/>
      <c r="AY668" s="10"/>
      <c r="AZ668" s="10"/>
      <c r="BA668" s="10"/>
      <c r="BB668" s="10"/>
      <c r="BC668" s="10"/>
      <c r="BD668" s="10"/>
    </row>
    <row r="669" spans="1:56" ht="2.25" customHeight="1" x14ac:dyDescent="0.25">
      <c r="A669" s="1"/>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row>
    <row r="670" spans="1:56" ht="15" customHeight="1" x14ac:dyDescent="0.25">
      <c r="A670" s="1"/>
      <c r="B670" s="145" t="s">
        <v>221</v>
      </c>
      <c r="C670" s="87"/>
      <c r="D670" s="87"/>
      <c r="E670" s="87"/>
      <c r="F670" s="87"/>
      <c r="G670" s="87"/>
      <c r="H670" s="87"/>
      <c r="I670" s="87"/>
      <c r="J670" s="87"/>
      <c r="K670" s="87"/>
      <c r="L670" s="87"/>
      <c r="M670" s="87"/>
      <c r="N670" s="87"/>
      <c r="O670" s="10"/>
      <c r="P670" s="83">
        <f>AK495</f>
        <v>0</v>
      </c>
      <c r="Q670" s="84"/>
      <c r="R670" s="84"/>
      <c r="S670" s="85"/>
      <c r="T670" s="88" t="s">
        <v>176</v>
      </c>
      <c r="U670" s="88"/>
      <c r="V670" s="10"/>
      <c r="W670" s="83">
        <f>Q558</f>
        <v>0</v>
      </c>
      <c r="X670" s="84"/>
      <c r="Y670" s="84"/>
      <c r="Z670" s="85"/>
      <c r="AA670" s="88" t="s">
        <v>176</v>
      </c>
      <c r="AB670" s="88"/>
      <c r="AC670" s="10"/>
      <c r="AD670" s="83">
        <f>SUM(P670,W670)</f>
        <v>0</v>
      </c>
      <c r="AE670" s="84"/>
      <c r="AF670" s="84"/>
      <c r="AG670" s="85"/>
      <c r="AH670" s="88" t="s">
        <v>176</v>
      </c>
      <c r="AI670" s="88"/>
      <c r="AJ670" s="10"/>
      <c r="AK670" s="83">
        <f>Q435</f>
        <v>0</v>
      </c>
      <c r="AL670" s="84"/>
      <c r="AM670" s="84"/>
      <c r="AN670" s="85"/>
      <c r="AO670" s="88" t="s">
        <v>176</v>
      </c>
      <c r="AP670" s="88"/>
      <c r="AQ670" s="10"/>
      <c r="AR670" s="10"/>
      <c r="AS670" s="10"/>
      <c r="AT670" s="10"/>
      <c r="AU670" s="10"/>
      <c r="AV670" s="10"/>
      <c r="AW670" s="10"/>
      <c r="AX670" s="10"/>
      <c r="AY670" s="10"/>
      <c r="AZ670" s="10"/>
      <c r="BA670" s="10"/>
      <c r="BB670" s="10"/>
      <c r="BC670" s="10"/>
      <c r="BD670" s="10"/>
    </row>
    <row r="671" spans="1:56" ht="2.25" customHeight="1" x14ac:dyDescent="0.25">
      <c r="A671" s="1"/>
      <c r="B671" s="10"/>
      <c r="C671" s="10"/>
      <c r="D671" s="10"/>
      <c r="E671" s="10"/>
      <c r="F671" s="10"/>
      <c r="G671" s="10"/>
      <c r="H671" s="10"/>
      <c r="I671" s="10"/>
      <c r="J671" s="10"/>
      <c r="K671" s="10"/>
      <c r="L671" s="10"/>
      <c r="M671" s="10"/>
      <c r="N671" s="9"/>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row>
    <row r="672" spans="1:56" ht="15" customHeight="1" x14ac:dyDescent="0.25">
      <c r="A672" s="1"/>
      <c r="B672" s="145" t="s">
        <v>222</v>
      </c>
      <c r="C672" s="87"/>
      <c r="D672" s="87"/>
      <c r="E672" s="87"/>
      <c r="F672" s="87"/>
      <c r="G672" s="87"/>
      <c r="H672" s="87"/>
      <c r="I672" s="87"/>
      <c r="J672" s="87"/>
      <c r="K672" s="87"/>
      <c r="L672" s="87"/>
      <c r="M672" s="87"/>
      <c r="N672" s="87"/>
      <c r="O672" s="10"/>
      <c r="P672" s="83">
        <f>AK519</f>
        <v>0</v>
      </c>
      <c r="Q672" s="84"/>
      <c r="R672" s="84"/>
      <c r="S672" s="85"/>
      <c r="T672" s="88" t="s">
        <v>176</v>
      </c>
      <c r="U672" s="88"/>
      <c r="V672" s="10"/>
      <c r="W672" s="83">
        <f>Q560</f>
        <v>0</v>
      </c>
      <c r="X672" s="84"/>
      <c r="Y672" s="84"/>
      <c r="Z672" s="85"/>
      <c r="AA672" s="88" t="s">
        <v>176</v>
      </c>
      <c r="AB672" s="88"/>
      <c r="AC672" s="10"/>
      <c r="AD672" s="83">
        <f>SUM(P672,W672)</f>
        <v>0</v>
      </c>
      <c r="AE672" s="84"/>
      <c r="AF672" s="84"/>
      <c r="AG672" s="85"/>
      <c r="AH672" s="88" t="s">
        <v>176</v>
      </c>
      <c r="AI672" s="88"/>
      <c r="AJ672" s="10"/>
      <c r="AK672" s="83">
        <f>B439</f>
        <v>0</v>
      </c>
      <c r="AL672" s="84"/>
      <c r="AM672" s="84"/>
      <c r="AN672" s="85"/>
      <c r="AO672" s="88" t="s">
        <v>176</v>
      </c>
      <c r="AP672" s="88"/>
      <c r="AQ672" s="10"/>
      <c r="AR672" s="10"/>
      <c r="AS672" s="10"/>
      <c r="AT672" s="10"/>
      <c r="AU672" s="10"/>
      <c r="AV672" s="10"/>
      <c r="AW672" s="10"/>
      <c r="AX672" s="10"/>
      <c r="AY672" s="10"/>
      <c r="AZ672" s="10"/>
      <c r="BA672" s="10"/>
      <c r="BB672" s="10"/>
      <c r="BC672" s="10"/>
      <c r="BD672" s="10"/>
    </row>
    <row r="673" spans="1:56" ht="2.25" customHeight="1" x14ac:dyDescent="0.25">
      <c r="A673" s="1"/>
      <c r="B673" s="10"/>
      <c r="C673" s="10"/>
      <c r="D673" s="10"/>
      <c r="E673" s="10"/>
      <c r="F673" s="10"/>
      <c r="G673" s="10"/>
      <c r="H673" s="10"/>
      <c r="I673" s="10"/>
      <c r="J673" s="10"/>
      <c r="K673" s="10"/>
      <c r="L673" s="10"/>
      <c r="M673" s="10"/>
      <c r="N673" s="9"/>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row>
    <row r="674" spans="1:56" ht="15" customHeight="1" x14ac:dyDescent="0.25">
      <c r="A674" s="1"/>
      <c r="B674" s="145" t="s">
        <v>223</v>
      </c>
      <c r="C674" s="87"/>
      <c r="D674" s="87"/>
      <c r="E674" s="87"/>
      <c r="F674" s="87"/>
      <c r="G674" s="87"/>
      <c r="H674" s="87"/>
      <c r="I674" s="87"/>
      <c r="J674" s="87"/>
      <c r="K674" s="87"/>
      <c r="L674" s="87"/>
      <c r="M674" s="87"/>
      <c r="N674" s="87"/>
      <c r="O674" s="10"/>
      <c r="P674" s="83">
        <f>SUM(Q523,Q525,Q527,Q529,Q531,Q533)</f>
        <v>0</v>
      </c>
      <c r="Q674" s="84"/>
      <c r="R674" s="84"/>
      <c r="S674" s="85"/>
      <c r="T674" s="88" t="s">
        <v>176</v>
      </c>
      <c r="U674" s="88"/>
      <c r="V674" s="10"/>
      <c r="W674" s="83">
        <f>Q562</f>
        <v>0</v>
      </c>
      <c r="X674" s="84"/>
      <c r="Y674" s="84"/>
      <c r="Z674" s="85"/>
      <c r="AA674" s="88" t="s">
        <v>176</v>
      </c>
      <c r="AB674" s="88"/>
      <c r="AC674" s="10"/>
      <c r="AD674" s="83">
        <f>SUM(P674,W674)</f>
        <v>0</v>
      </c>
      <c r="AE674" s="84"/>
      <c r="AF674" s="84"/>
      <c r="AG674" s="85"/>
      <c r="AH674" s="88" t="s">
        <v>176</v>
      </c>
      <c r="AI674" s="88"/>
      <c r="AJ674" s="10"/>
      <c r="AK674" s="169"/>
      <c r="AL674" s="169"/>
      <c r="AM674" s="169"/>
      <c r="AN674" s="169"/>
      <c r="AO674" s="169"/>
      <c r="AP674" s="169"/>
      <c r="AQ674" s="10"/>
      <c r="AR674" s="10"/>
      <c r="AS674" s="10"/>
      <c r="AT674" s="10"/>
      <c r="AU674" s="10"/>
      <c r="AV674" s="10"/>
      <c r="AW674" s="10"/>
      <c r="AX674" s="10"/>
      <c r="AY674" s="10"/>
      <c r="AZ674" s="10"/>
      <c r="BA674" s="10"/>
      <c r="BB674" s="10"/>
      <c r="BC674" s="10"/>
      <c r="BD674" s="10"/>
    </row>
    <row r="675" spans="1:56" ht="2.25" customHeight="1" x14ac:dyDescent="0.25">
      <c r="A675" s="1"/>
      <c r="B675" s="10"/>
      <c r="C675" s="10"/>
      <c r="D675" s="10"/>
      <c r="E675" s="10"/>
      <c r="F675" s="10"/>
      <c r="G675" s="10"/>
      <c r="H675" s="10"/>
      <c r="I675" s="10"/>
      <c r="J675" s="10"/>
      <c r="K675" s="10"/>
      <c r="L675" s="10"/>
      <c r="M675" s="10"/>
      <c r="N675" s="9"/>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row>
    <row r="676" spans="1:56" ht="15" customHeight="1" x14ac:dyDescent="0.25">
      <c r="A676" s="1"/>
      <c r="B676" s="145" t="s">
        <v>185</v>
      </c>
      <c r="C676" s="87"/>
      <c r="D676" s="87"/>
      <c r="E676" s="87"/>
      <c r="F676" s="87"/>
      <c r="G676" s="87"/>
      <c r="H676" s="87"/>
      <c r="I676" s="87"/>
      <c r="J676" s="87"/>
      <c r="K676" s="87"/>
      <c r="L676" s="87"/>
      <c r="M676" s="87"/>
      <c r="N676" s="87"/>
      <c r="O676" s="10"/>
      <c r="P676" s="83">
        <f>Q537</f>
        <v>0</v>
      </c>
      <c r="Q676" s="84"/>
      <c r="R676" s="84"/>
      <c r="S676" s="85"/>
      <c r="T676" s="88" t="s">
        <v>176</v>
      </c>
      <c r="U676" s="88"/>
      <c r="V676" s="10"/>
      <c r="W676" s="83">
        <f>Q569</f>
        <v>0</v>
      </c>
      <c r="X676" s="84"/>
      <c r="Y676" s="84"/>
      <c r="Z676" s="85"/>
      <c r="AA676" s="88" t="s">
        <v>176</v>
      </c>
      <c r="AB676" s="88"/>
      <c r="AC676" s="10"/>
      <c r="AD676" s="83">
        <f>SUM(P676,W676)</f>
        <v>0</v>
      </c>
      <c r="AE676" s="84"/>
      <c r="AF676" s="84"/>
      <c r="AG676" s="85"/>
      <c r="AH676" s="88" t="s">
        <v>176</v>
      </c>
      <c r="AI676" s="88"/>
      <c r="AJ676" s="10"/>
      <c r="AK676" s="83">
        <f>Q445</f>
        <v>0</v>
      </c>
      <c r="AL676" s="84"/>
      <c r="AM676" s="84"/>
      <c r="AN676" s="85"/>
      <c r="AO676" s="88" t="s">
        <v>176</v>
      </c>
      <c r="AP676" s="88"/>
      <c r="AQ676" s="10"/>
      <c r="AR676" s="10"/>
      <c r="AS676" s="10"/>
      <c r="AT676" s="10"/>
      <c r="AU676" s="10"/>
      <c r="AV676" s="10"/>
      <c r="AW676" s="10"/>
      <c r="AX676" s="10"/>
      <c r="AY676" s="10"/>
      <c r="AZ676" s="10"/>
      <c r="BA676" s="10"/>
      <c r="BB676" s="10"/>
      <c r="BC676" s="10"/>
      <c r="BD676" s="10"/>
    </row>
    <row r="677" spans="1:56" ht="2.25" customHeight="1" x14ac:dyDescent="0.25">
      <c r="A677" s="1"/>
      <c r="B677" s="10"/>
      <c r="C677" s="10"/>
      <c r="D677" s="10"/>
      <c r="E677" s="10"/>
      <c r="F677" s="10"/>
      <c r="G677" s="10"/>
      <c r="H677" s="10"/>
      <c r="I677" s="10"/>
      <c r="J677" s="10"/>
      <c r="K677" s="10"/>
      <c r="L677" s="10"/>
      <c r="M677" s="10"/>
      <c r="N677" s="9"/>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row>
    <row r="678" spans="1:56" ht="15" customHeight="1" x14ac:dyDescent="0.25">
      <c r="A678" s="1"/>
      <c r="B678" s="145" t="s">
        <v>184</v>
      </c>
      <c r="C678" s="87"/>
      <c r="D678" s="87"/>
      <c r="E678" s="87"/>
      <c r="F678" s="87"/>
      <c r="G678" s="87"/>
      <c r="H678" s="87"/>
      <c r="I678" s="87"/>
      <c r="J678" s="87"/>
      <c r="K678" s="87"/>
      <c r="L678" s="87"/>
      <c r="M678" s="87"/>
      <c r="N678" s="87"/>
      <c r="O678" s="10"/>
      <c r="P678" s="83">
        <f>Q541</f>
        <v>0</v>
      </c>
      <c r="Q678" s="84"/>
      <c r="R678" s="84"/>
      <c r="S678" s="85"/>
      <c r="T678" s="88" t="s">
        <v>176</v>
      </c>
      <c r="U678" s="88"/>
      <c r="V678" s="10"/>
      <c r="W678" s="83">
        <f>SUM(Q571,W676)</f>
        <v>0</v>
      </c>
      <c r="X678" s="84"/>
      <c r="Y678" s="84"/>
      <c r="Z678" s="85"/>
      <c r="AA678" s="88" t="s">
        <v>176</v>
      </c>
      <c r="AB678" s="88"/>
      <c r="AC678" s="10"/>
      <c r="AD678" s="83">
        <f>SUM(P678,W678)</f>
        <v>0</v>
      </c>
      <c r="AE678" s="84"/>
      <c r="AF678" s="84"/>
      <c r="AG678" s="85"/>
      <c r="AH678" s="88" t="s">
        <v>176</v>
      </c>
      <c r="AI678" s="88"/>
      <c r="AJ678" s="10"/>
      <c r="AK678" s="83">
        <f>Q443</f>
        <v>0</v>
      </c>
      <c r="AL678" s="84"/>
      <c r="AM678" s="84"/>
      <c r="AN678" s="85"/>
      <c r="AO678" s="88" t="s">
        <v>176</v>
      </c>
      <c r="AP678" s="88"/>
      <c r="AQ678" s="10"/>
      <c r="AR678" s="10"/>
      <c r="AS678" s="10"/>
      <c r="AT678" s="10"/>
      <c r="AU678" s="10"/>
      <c r="AV678" s="10"/>
      <c r="AW678" s="10"/>
      <c r="AX678" s="10"/>
      <c r="AY678" s="10"/>
      <c r="AZ678" s="10"/>
      <c r="BA678" s="10"/>
      <c r="BB678" s="10"/>
      <c r="BC678" s="10"/>
      <c r="BD678" s="10"/>
    </row>
    <row r="679" spans="1:56" ht="2.25" customHeight="1" x14ac:dyDescent="0.25">
      <c r="A679" s="1"/>
      <c r="B679" s="10"/>
      <c r="C679" s="10"/>
      <c r="D679" s="10"/>
      <c r="E679" s="10"/>
      <c r="F679" s="10"/>
      <c r="G679" s="10"/>
      <c r="H679" s="10"/>
      <c r="I679" s="10"/>
      <c r="J679" s="10"/>
      <c r="K679" s="10"/>
      <c r="L679" s="10"/>
      <c r="M679" s="10"/>
      <c r="N679" s="9"/>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row>
    <row r="680" spans="1:56" ht="15" customHeight="1" x14ac:dyDescent="0.25">
      <c r="A680" s="1"/>
      <c r="B680" s="145" t="s">
        <v>186</v>
      </c>
      <c r="C680" s="87"/>
      <c r="D680" s="87"/>
      <c r="E680" s="87"/>
      <c r="F680" s="87"/>
      <c r="G680" s="87"/>
      <c r="H680" s="87"/>
      <c r="I680" s="87"/>
      <c r="J680" s="87"/>
      <c r="K680" s="87"/>
      <c r="L680" s="87"/>
      <c r="M680" s="87"/>
      <c r="N680" s="87"/>
      <c r="O680" s="10"/>
      <c r="P680" s="83">
        <f>Q539</f>
        <v>0</v>
      </c>
      <c r="Q680" s="84"/>
      <c r="R680" s="84"/>
      <c r="S680" s="85"/>
      <c r="T680" s="88" t="s">
        <v>176</v>
      </c>
      <c r="U680" s="88"/>
      <c r="V680" s="10"/>
      <c r="W680" s="83">
        <f>Q573</f>
        <v>0</v>
      </c>
      <c r="X680" s="84"/>
      <c r="Y680" s="84"/>
      <c r="Z680" s="85"/>
      <c r="AA680" s="88" t="s">
        <v>176</v>
      </c>
      <c r="AB680" s="88"/>
      <c r="AC680" s="10"/>
      <c r="AD680" s="83">
        <f>SUM(P680,W680)</f>
        <v>0</v>
      </c>
      <c r="AE680" s="84"/>
      <c r="AF680" s="84"/>
      <c r="AG680" s="85"/>
      <c r="AH680" s="88" t="s">
        <v>176</v>
      </c>
      <c r="AI680" s="88"/>
      <c r="AJ680" s="10"/>
      <c r="AK680" s="83">
        <f>Q447</f>
        <v>0</v>
      </c>
      <c r="AL680" s="84"/>
      <c r="AM680" s="84"/>
      <c r="AN680" s="85"/>
      <c r="AO680" s="88" t="s">
        <v>176</v>
      </c>
      <c r="AP680" s="88"/>
      <c r="AQ680" s="10"/>
      <c r="AR680" s="10"/>
      <c r="AS680" s="10"/>
      <c r="AT680" s="10"/>
      <c r="AU680" s="10"/>
      <c r="AV680" s="10"/>
      <c r="AW680" s="10"/>
      <c r="AX680" s="10"/>
      <c r="AY680" s="10"/>
      <c r="AZ680" s="10"/>
      <c r="BA680" s="10"/>
      <c r="BB680" s="10"/>
      <c r="BC680" s="10"/>
      <c r="BD680" s="10"/>
    </row>
    <row r="681" spans="1:56" ht="2.25" customHeight="1" x14ac:dyDescent="0.25">
      <c r="A681" s="1"/>
      <c r="B681" s="10"/>
      <c r="C681" s="10"/>
      <c r="D681" s="10"/>
      <c r="E681" s="10"/>
      <c r="F681" s="10"/>
      <c r="G681" s="10"/>
      <c r="H681" s="10"/>
      <c r="I681" s="10"/>
      <c r="J681" s="10"/>
      <c r="K681" s="10"/>
      <c r="L681" s="10"/>
      <c r="M681" s="10"/>
      <c r="N681" s="9"/>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row>
    <row r="682" spans="1:56" ht="15" customHeight="1" x14ac:dyDescent="0.25">
      <c r="A682" s="1"/>
      <c r="B682" s="145" t="s">
        <v>187</v>
      </c>
      <c r="C682" s="87"/>
      <c r="D682" s="87"/>
      <c r="E682" s="87"/>
      <c r="F682" s="87"/>
      <c r="G682" s="87"/>
      <c r="H682" s="87"/>
      <c r="I682" s="87"/>
      <c r="J682" s="87"/>
      <c r="K682" s="87"/>
      <c r="L682" s="87"/>
      <c r="M682" s="87"/>
      <c r="N682" s="87"/>
      <c r="O682" s="10"/>
      <c r="P682" s="83">
        <f>Q543</f>
        <v>0</v>
      </c>
      <c r="Q682" s="84"/>
      <c r="R682" s="84"/>
      <c r="S682" s="85"/>
      <c r="T682" s="88" t="s">
        <v>176</v>
      </c>
      <c r="U682" s="88"/>
      <c r="V682" s="10"/>
      <c r="W682" s="83">
        <f>Q575</f>
        <v>0</v>
      </c>
      <c r="X682" s="84"/>
      <c r="Y682" s="84"/>
      <c r="Z682" s="85"/>
      <c r="AA682" s="88" t="s">
        <v>176</v>
      </c>
      <c r="AB682" s="88"/>
      <c r="AC682" s="10"/>
      <c r="AD682" s="83">
        <f>SUM(P682,W682)</f>
        <v>0</v>
      </c>
      <c r="AE682" s="84"/>
      <c r="AF682" s="84"/>
      <c r="AG682" s="85"/>
      <c r="AH682" s="88" t="s">
        <v>176</v>
      </c>
      <c r="AI682" s="88"/>
      <c r="AJ682" s="10"/>
      <c r="AK682" s="83">
        <f>Q449</f>
        <v>0</v>
      </c>
      <c r="AL682" s="84"/>
      <c r="AM682" s="84"/>
      <c r="AN682" s="85"/>
      <c r="AO682" s="88" t="s">
        <v>176</v>
      </c>
      <c r="AP682" s="88"/>
      <c r="AQ682" s="10"/>
      <c r="AR682" s="10"/>
      <c r="AS682" s="10"/>
      <c r="AT682" s="10"/>
      <c r="AU682" s="10"/>
      <c r="AV682" s="10"/>
      <c r="AW682" s="10"/>
      <c r="AX682" s="10"/>
      <c r="AY682" s="10"/>
      <c r="AZ682" s="10"/>
      <c r="BA682" s="10"/>
      <c r="BB682" s="10"/>
      <c r="BC682" s="10"/>
      <c r="BD682" s="10"/>
    </row>
    <row r="683" spans="1:56" ht="15" customHeight="1" x14ac:dyDescent="0.25">
      <c r="A683" s="21"/>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row>
    <row r="684" spans="1:56" ht="15" customHeight="1" x14ac:dyDescent="0.25">
      <c r="A684" s="1"/>
      <c r="B684" s="91" t="s">
        <v>255</v>
      </c>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c r="AA684" s="91"/>
      <c r="AB684" s="91"/>
      <c r="AC684" s="91"/>
      <c r="AD684" s="91"/>
      <c r="AE684" s="91"/>
      <c r="AF684" s="91"/>
      <c r="AG684" s="91"/>
      <c r="AH684" s="91"/>
      <c r="AI684" s="91"/>
      <c r="AJ684" s="91"/>
      <c r="AK684" s="91"/>
      <c r="AL684" s="91"/>
      <c r="AM684" s="91"/>
      <c r="AN684" s="91"/>
      <c r="AO684" s="91"/>
      <c r="AP684" s="92"/>
      <c r="AQ684" s="10"/>
      <c r="AR684" s="10"/>
      <c r="AS684" s="10"/>
      <c r="AT684" s="10"/>
      <c r="AU684" s="10"/>
      <c r="AV684" s="10"/>
      <c r="AW684" s="10"/>
      <c r="AX684" s="10"/>
      <c r="AY684" s="10"/>
      <c r="AZ684" s="10"/>
      <c r="BA684" s="10"/>
      <c r="BB684" s="10"/>
      <c r="BC684" s="10"/>
      <c r="BD684" s="10"/>
    </row>
    <row r="685" spans="1:56" ht="15" customHeight="1" x14ac:dyDescent="0.25">
      <c r="A685" s="1"/>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row>
    <row r="686" spans="1:56" ht="15" customHeight="1" x14ac:dyDescent="0.25">
      <c r="A686" s="1">
        <v>59</v>
      </c>
      <c r="B686" s="124" t="s">
        <v>256</v>
      </c>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4"/>
      <c r="AL686" s="124"/>
      <c r="AM686" s="124"/>
      <c r="AN686" s="124"/>
      <c r="AO686" s="124"/>
      <c r="AP686" s="124"/>
      <c r="AQ686" s="10"/>
      <c r="AR686" s="10"/>
      <c r="AS686" s="10"/>
      <c r="AT686" s="10"/>
      <c r="AU686" s="10"/>
      <c r="AV686" s="10"/>
      <c r="AW686" s="10"/>
      <c r="AX686" s="10"/>
      <c r="AY686" s="10"/>
      <c r="AZ686" s="10"/>
      <c r="BA686" s="10"/>
      <c r="BB686" s="10"/>
      <c r="BC686" s="10"/>
      <c r="BD686" s="10"/>
    </row>
    <row r="687" spans="1:56" ht="15" customHeight="1" x14ac:dyDescent="0.25">
      <c r="A687" s="1"/>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row>
    <row r="688" spans="1:56" ht="15" customHeight="1" x14ac:dyDescent="0.25">
      <c r="A688" s="1">
        <v>60</v>
      </c>
      <c r="B688" s="86" t="s">
        <v>257</v>
      </c>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c r="AA688" s="87"/>
      <c r="AB688" s="87"/>
      <c r="AC688" s="87"/>
      <c r="AD688" s="87"/>
      <c r="AE688" s="87"/>
      <c r="AF688" s="87"/>
      <c r="AG688" s="87"/>
      <c r="AH688" s="87"/>
      <c r="AI688" s="87"/>
      <c r="AJ688" s="87"/>
      <c r="AK688" s="87"/>
      <c r="AL688" s="87"/>
      <c r="AM688" s="87"/>
      <c r="AN688" s="87"/>
      <c r="AO688" s="87"/>
      <c r="AP688" s="87"/>
      <c r="AQ688" s="10"/>
      <c r="AR688" s="10"/>
      <c r="AS688" s="10"/>
      <c r="AT688" s="10"/>
      <c r="AU688" s="10"/>
      <c r="AV688" s="10"/>
      <c r="AW688" s="10"/>
      <c r="AX688" s="10"/>
      <c r="AY688" s="10"/>
      <c r="AZ688" s="10"/>
      <c r="BA688" s="10"/>
      <c r="BB688" s="10"/>
      <c r="BC688" s="10"/>
      <c r="BD688" s="10"/>
    </row>
    <row r="689" spans="1:56" ht="15" customHeight="1" x14ac:dyDescent="0.25">
      <c r="A689" s="1"/>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row>
    <row r="690" spans="1:56" ht="15" customHeight="1" x14ac:dyDescent="0.25">
      <c r="A690" s="1"/>
      <c r="B690" s="171" t="s">
        <v>258</v>
      </c>
      <c r="C690" s="280"/>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280"/>
      <c r="AE690" s="280"/>
      <c r="AF690" s="280"/>
      <c r="AG690" s="280"/>
      <c r="AH690" s="280"/>
      <c r="AI690" s="280"/>
      <c r="AJ690" s="280"/>
      <c r="AK690" s="280"/>
      <c r="AL690" s="280"/>
      <c r="AM690" s="280"/>
      <c r="AN690" s="280"/>
      <c r="AO690" s="280"/>
      <c r="AP690" s="280"/>
      <c r="AQ690" s="10"/>
      <c r="AR690" s="10"/>
      <c r="AS690" s="10"/>
      <c r="AT690" s="10"/>
      <c r="AU690" s="10"/>
      <c r="AV690" s="10"/>
      <c r="AW690" s="10"/>
      <c r="AX690" s="10"/>
      <c r="AY690" s="10"/>
      <c r="AZ690" s="10"/>
      <c r="BA690" s="10"/>
      <c r="BB690" s="10"/>
      <c r="BC690" s="10"/>
      <c r="BD690" s="10"/>
    </row>
    <row r="691" spans="1:56" s="78" customFormat="1" ht="15" customHeight="1" x14ac:dyDescent="0.3">
      <c r="A691" s="1"/>
      <c r="B691" s="163" t="s">
        <v>259</v>
      </c>
      <c r="C691" s="163"/>
      <c r="D691" s="163"/>
      <c r="E691" s="163"/>
      <c r="F691" s="163"/>
      <c r="G691" s="163"/>
      <c r="H691" s="163"/>
      <c r="I691" s="163"/>
      <c r="J691" s="163"/>
      <c r="K691" s="163"/>
      <c r="L691" s="163"/>
      <c r="M691" s="163"/>
      <c r="N691" s="163"/>
      <c r="O691" s="163"/>
      <c r="P691" s="163"/>
      <c r="Q691" s="163"/>
      <c r="R691" s="163"/>
      <c r="S691" s="163"/>
      <c r="T691" s="163"/>
      <c r="U691" s="163"/>
      <c r="V691" s="163"/>
      <c r="W691" s="163"/>
      <c r="X691" s="163"/>
      <c r="Y691" s="163"/>
      <c r="Z691" s="163"/>
      <c r="AA691" s="163"/>
      <c r="AB691" s="163"/>
      <c r="AC691" s="163"/>
      <c r="AD691" s="163"/>
      <c r="AE691" s="163"/>
      <c r="AF691" s="163"/>
      <c r="AG691" s="163"/>
      <c r="AH691" s="163"/>
      <c r="AI691" s="163"/>
      <c r="AJ691" s="163"/>
      <c r="AK691" s="163"/>
      <c r="AL691" s="163"/>
      <c r="AM691" s="163"/>
      <c r="AN691" s="163"/>
      <c r="AO691" s="163"/>
      <c r="AP691" s="163"/>
      <c r="AQ691" s="10"/>
      <c r="AR691" s="10"/>
      <c r="AS691" s="10"/>
      <c r="AT691" s="10"/>
      <c r="AU691" s="10"/>
      <c r="AV691" s="10"/>
      <c r="AW691" s="10"/>
      <c r="AX691" s="10"/>
      <c r="AY691" s="10"/>
      <c r="AZ691" s="10"/>
      <c r="BA691" s="10"/>
      <c r="BB691" s="10"/>
      <c r="BC691" s="10"/>
      <c r="BD691" s="10"/>
    </row>
    <row r="692" spans="1:56" s="78" customFormat="1" ht="15" customHeight="1" x14ac:dyDescent="0.3">
      <c r="A692" s="1"/>
      <c r="B692" s="163"/>
      <c r="C692" s="163"/>
      <c r="D692" s="163"/>
      <c r="E692" s="163"/>
      <c r="F692" s="163"/>
      <c r="G692" s="163"/>
      <c r="H692" s="163"/>
      <c r="I692" s="163"/>
      <c r="J692" s="163"/>
      <c r="K692" s="163"/>
      <c r="L692" s="163"/>
      <c r="M692" s="163"/>
      <c r="N692" s="163"/>
      <c r="O692" s="163"/>
      <c r="P692" s="163"/>
      <c r="Q692" s="163"/>
      <c r="R692" s="163"/>
      <c r="S692" s="163"/>
      <c r="T692" s="163"/>
      <c r="U692" s="163"/>
      <c r="V692" s="163"/>
      <c r="W692" s="163"/>
      <c r="X692" s="163"/>
      <c r="Y692" s="163"/>
      <c r="Z692" s="163"/>
      <c r="AA692" s="163"/>
      <c r="AB692" s="163"/>
      <c r="AC692" s="163"/>
      <c r="AD692" s="163"/>
      <c r="AE692" s="163"/>
      <c r="AF692" s="163"/>
      <c r="AG692" s="163"/>
      <c r="AH692" s="163"/>
      <c r="AI692" s="163"/>
      <c r="AJ692" s="163"/>
      <c r="AK692" s="163"/>
      <c r="AL692" s="163"/>
      <c r="AM692" s="163"/>
      <c r="AN692" s="163"/>
      <c r="AO692" s="163"/>
      <c r="AP692" s="163"/>
      <c r="AQ692" s="10"/>
      <c r="AR692" s="10"/>
      <c r="AS692" s="10"/>
      <c r="AT692" s="10"/>
      <c r="AU692" s="10"/>
      <c r="AV692" s="10"/>
      <c r="AW692" s="10"/>
      <c r="AX692" s="10"/>
      <c r="AY692" s="10"/>
      <c r="AZ692" s="10"/>
      <c r="BA692" s="10"/>
      <c r="BB692" s="10"/>
      <c r="BC692" s="10"/>
      <c r="BD692" s="10"/>
    </row>
    <row r="693" spans="1:56" s="78" customFormat="1" ht="15" customHeight="1" x14ac:dyDescent="0.3">
      <c r="A693" s="1"/>
      <c r="B693" s="163"/>
      <c r="C693" s="163"/>
      <c r="D693" s="163"/>
      <c r="E693" s="163"/>
      <c r="F693" s="163"/>
      <c r="G693" s="163"/>
      <c r="H693" s="163"/>
      <c r="I693" s="163"/>
      <c r="J693" s="163"/>
      <c r="K693" s="163"/>
      <c r="L693" s="163"/>
      <c r="M693" s="163"/>
      <c r="N693" s="163"/>
      <c r="O693" s="163"/>
      <c r="P693" s="163"/>
      <c r="Q693" s="163"/>
      <c r="R693" s="163"/>
      <c r="S693" s="163"/>
      <c r="T693" s="163"/>
      <c r="U693" s="163"/>
      <c r="V693" s="163"/>
      <c r="W693" s="163"/>
      <c r="X693" s="163"/>
      <c r="Y693" s="163"/>
      <c r="Z693" s="163"/>
      <c r="AA693" s="163"/>
      <c r="AB693" s="163"/>
      <c r="AC693" s="163"/>
      <c r="AD693" s="163"/>
      <c r="AE693" s="163"/>
      <c r="AF693" s="163"/>
      <c r="AG693" s="163"/>
      <c r="AH693" s="163"/>
      <c r="AI693" s="163"/>
      <c r="AJ693" s="163"/>
      <c r="AK693" s="163"/>
      <c r="AL693" s="163"/>
      <c r="AM693" s="163"/>
      <c r="AN693" s="163"/>
      <c r="AO693" s="163"/>
      <c r="AP693" s="163"/>
      <c r="AQ693" s="10"/>
      <c r="AR693" s="10"/>
      <c r="AS693" s="10"/>
      <c r="AT693" s="10"/>
      <c r="AU693" s="10"/>
      <c r="AV693" s="10"/>
      <c r="AW693" s="10"/>
      <c r="AX693" s="10"/>
      <c r="AY693" s="10"/>
      <c r="AZ693" s="10"/>
      <c r="BA693" s="10"/>
      <c r="BB693" s="10"/>
      <c r="BC693" s="10"/>
      <c r="BD693" s="10"/>
    </row>
    <row r="694" spans="1:56" ht="2.25" customHeight="1" x14ac:dyDescent="0.25">
      <c r="A694" s="1"/>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row>
    <row r="695" spans="1:56" ht="15" customHeight="1" x14ac:dyDescent="0.25">
      <c r="A695" s="53"/>
      <c r="B695" s="54"/>
      <c r="C695" s="168" t="s">
        <v>260</v>
      </c>
      <c r="D695" s="168"/>
      <c r="E695" s="168"/>
      <c r="F695" s="168"/>
      <c r="G695" s="168"/>
      <c r="H695" s="168"/>
      <c r="I695" s="168"/>
      <c r="J695" s="168"/>
      <c r="K695" s="168"/>
      <c r="L695" s="168"/>
      <c r="M695" s="168"/>
      <c r="N695" s="168"/>
      <c r="O695" s="168"/>
      <c r="P695" s="168"/>
      <c r="Q695" s="168"/>
      <c r="R695" s="168"/>
      <c r="S695" s="168"/>
      <c r="T695" s="168"/>
      <c r="U695" s="168"/>
      <c r="V695" s="168"/>
      <c r="W695" s="168"/>
      <c r="X695" s="168"/>
      <c r="Y695" s="168"/>
      <c r="Z695" s="168"/>
      <c r="AA695" s="168"/>
      <c r="AB695" s="168"/>
      <c r="AC695" s="168"/>
      <c r="AD695" s="168"/>
      <c r="AE695" s="168"/>
      <c r="AF695" s="168"/>
      <c r="AG695" s="168"/>
      <c r="AH695" s="168"/>
      <c r="AI695" s="168"/>
      <c r="AJ695" s="168"/>
      <c r="AK695" s="168"/>
      <c r="AL695" s="168"/>
      <c r="AM695" s="168"/>
      <c r="AN695" s="168"/>
      <c r="AO695" s="168"/>
      <c r="AP695" s="168"/>
      <c r="AQ695" s="10"/>
      <c r="AR695" s="10"/>
      <c r="AS695" s="10"/>
      <c r="AT695" s="10"/>
      <c r="AU695" s="10"/>
      <c r="AV695" s="10"/>
      <c r="AW695" s="10"/>
      <c r="AX695" s="10"/>
      <c r="AY695" s="10"/>
      <c r="AZ695" s="10"/>
      <c r="BA695" s="10"/>
      <c r="BB695" s="10"/>
      <c r="BC695" s="10"/>
      <c r="BD695" s="10"/>
    </row>
    <row r="696" spans="1:56" ht="2.25" customHeight="1" x14ac:dyDescent="0.25">
      <c r="A696" s="53"/>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10"/>
      <c r="AR696" s="10"/>
      <c r="AS696" s="10"/>
      <c r="AT696" s="10"/>
      <c r="AU696" s="10"/>
      <c r="AV696" s="10"/>
      <c r="AW696" s="10"/>
      <c r="AX696" s="10"/>
      <c r="AY696" s="10"/>
      <c r="AZ696" s="10"/>
      <c r="BA696" s="10"/>
      <c r="BB696" s="10"/>
      <c r="BC696" s="10"/>
      <c r="BD696" s="10"/>
    </row>
    <row r="697" spans="1:56" ht="15" customHeight="1" x14ac:dyDescent="0.25">
      <c r="A697" s="53"/>
      <c r="B697" s="54"/>
      <c r="C697" s="168" t="s">
        <v>261</v>
      </c>
      <c r="D697" s="168"/>
      <c r="E697" s="168"/>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0"/>
      <c r="AR697" s="10"/>
      <c r="AS697" s="10"/>
      <c r="AT697" s="10"/>
      <c r="AU697" s="10"/>
      <c r="AV697" s="10"/>
      <c r="AW697" s="10"/>
      <c r="AX697" s="10"/>
      <c r="AY697" s="10"/>
      <c r="AZ697" s="10"/>
      <c r="BA697" s="10"/>
      <c r="BB697" s="10"/>
      <c r="BC697" s="10"/>
      <c r="BD697" s="10"/>
    </row>
    <row r="698" spans="1:56" ht="2.25" customHeight="1" x14ac:dyDescent="0.25">
      <c r="A698" s="53"/>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10"/>
      <c r="AR698" s="10"/>
      <c r="AS698" s="10"/>
      <c r="AT698" s="10"/>
      <c r="AU698" s="10"/>
      <c r="AV698" s="10"/>
      <c r="AW698" s="10"/>
      <c r="AX698" s="10"/>
      <c r="AY698" s="10"/>
      <c r="AZ698" s="10"/>
      <c r="BA698" s="10"/>
      <c r="BB698" s="10"/>
      <c r="BC698" s="10"/>
      <c r="BD698" s="10"/>
    </row>
    <row r="699" spans="1:56" ht="15" customHeight="1" x14ac:dyDescent="0.25">
      <c r="A699" s="53"/>
      <c r="B699" s="54"/>
      <c r="C699" s="168" t="s">
        <v>262</v>
      </c>
      <c r="D699" s="168"/>
      <c r="E699" s="168"/>
      <c r="F699" s="168"/>
      <c r="G699" s="168"/>
      <c r="H699" s="168"/>
      <c r="I699" s="168"/>
      <c r="J699" s="168"/>
      <c r="K699" s="168"/>
      <c r="L699" s="168"/>
      <c r="M699" s="168"/>
      <c r="N699" s="168"/>
      <c r="O699" s="168"/>
      <c r="P699" s="168"/>
      <c r="Q699" s="168"/>
      <c r="R699" s="168"/>
      <c r="S699" s="168"/>
      <c r="T699" s="168"/>
      <c r="U699" s="168"/>
      <c r="V699" s="168"/>
      <c r="W699" s="168"/>
      <c r="X699" s="168"/>
      <c r="Y699" s="168"/>
      <c r="Z699" s="168"/>
      <c r="AA699" s="168"/>
      <c r="AB699" s="168"/>
      <c r="AC699" s="168"/>
      <c r="AD699" s="168"/>
      <c r="AE699" s="168"/>
      <c r="AF699" s="168"/>
      <c r="AG699" s="168"/>
      <c r="AH699" s="168"/>
      <c r="AI699" s="168"/>
      <c r="AJ699" s="168"/>
      <c r="AK699" s="168"/>
      <c r="AL699" s="168"/>
      <c r="AM699" s="168"/>
      <c r="AN699" s="168"/>
      <c r="AO699" s="168"/>
      <c r="AP699" s="168"/>
      <c r="AQ699" s="10"/>
      <c r="AR699" s="10"/>
      <c r="AS699" s="10"/>
      <c r="AT699" s="10"/>
      <c r="AU699" s="10"/>
      <c r="AV699" s="10"/>
      <c r="AW699" s="10"/>
      <c r="AX699" s="10"/>
      <c r="AY699" s="10"/>
      <c r="AZ699" s="10"/>
      <c r="BA699" s="10"/>
      <c r="BB699" s="10"/>
      <c r="BC699" s="10"/>
      <c r="BD699" s="10"/>
    </row>
    <row r="700" spans="1:56" ht="2.25" customHeight="1" x14ac:dyDescent="0.25">
      <c r="A700" s="53"/>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10"/>
      <c r="AR700" s="10"/>
      <c r="AS700" s="10"/>
      <c r="AT700" s="10"/>
      <c r="AU700" s="10"/>
      <c r="AV700" s="10"/>
      <c r="AW700" s="10"/>
      <c r="AX700" s="10"/>
      <c r="AY700" s="10"/>
      <c r="AZ700" s="10"/>
      <c r="BA700" s="10"/>
      <c r="BB700" s="10"/>
      <c r="BC700" s="10"/>
      <c r="BD700" s="10"/>
    </row>
    <row r="701" spans="1:56" ht="15" customHeight="1" x14ac:dyDescent="0.25">
      <c r="A701" s="53"/>
      <c r="B701" s="54"/>
      <c r="C701" s="168" t="s">
        <v>263</v>
      </c>
      <c r="D701" s="168"/>
      <c r="E701" s="168"/>
      <c r="F701" s="168"/>
      <c r="G701" s="168"/>
      <c r="H701" s="168"/>
      <c r="I701" s="168"/>
      <c r="J701" s="168"/>
      <c r="K701" s="168"/>
      <c r="L701" s="168"/>
      <c r="M701" s="168"/>
      <c r="N701" s="168"/>
      <c r="O701" s="168"/>
      <c r="P701" s="168"/>
      <c r="Q701" s="168"/>
      <c r="R701" s="168"/>
      <c r="S701" s="168"/>
      <c r="T701" s="168"/>
      <c r="U701" s="168"/>
      <c r="V701" s="168"/>
      <c r="W701" s="168"/>
      <c r="X701" s="168"/>
      <c r="Y701" s="168"/>
      <c r="Z701" s="168"/>
      <c r="AA701" s="168"/>
      <c r="AB701" s="168"/>
      <c r="AC701" s="168"/>
      <c r="AD701" s="168"/>
      <c r="AE701" s="168"/>
      <c r="AF701" s="168"/>
      <c r="AG701" s="168"/>
      <c r="AH701" s="168"/>
      <c r="AI701" s="168"/>
      <c r="AJ701" s="168"/>
      <c r="AK701" s="168"/>
      <c r="AL701" s="168"/>
      <c r="AM701" s="168"/>
      <c r="AN701" s="168"/>
      <c r="AO701" s="168"/>
      <c r="AP701" s="168"/>
      <c r="AQ701" s="10"/>
      <c r="AR701" s="10"/>
      <c r="AS701" s="10"/>
      <c r="AT701" s="10"/>
      <c r="AU701" s="10"/>
      <c r="AV701" s="10"/>
      <c r="AW701" s="10"/>
      <c r="AX701" s="10"/>
      <c r="AY701" s="10"/>
      <c r="AZ701" s="10"/>
      <c r="BA701" s="10"/>
      <c r="BB701" s="10"/>
      <c r="BC701" s="10"/>
      <c r="BD701" s="10"/>
    </row>
    <row r="702" spans="1:56" ht="2.25" customHeight="1" x14ac:dyDescent="0.25">
      <c r="A702" s="53"/>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10"/>
      <c r="AR702" s="10"/>
      <c r="AS702" s="10"/>
      <c r="AT702" s="10"/>
      <c r="AU702" s="10"/>
      <c r="AV702" s="10"/>
      <c r="AW702" s="10"/>
      <c r="AX702" s="10"/>
      <c r="AY702" s="10"/>
      <c r="AZ702" s="10"/>
      <c r="BA702" s="10"/>
      <c r="BB702" s="10"/>
      <c r="BC702" s="10"/>
      <c r="BD702" s="10"/>
    </row>
    <row r="703" spans="1:56" ht="15" customHeight="1" x14ac:dyDescent="0.25">
      <c r="A703" s="53"/>
      <c r="B703" s="54"/>
      <c r="C703" s="281" t="s">
        <v>264</v>
      </c>
      <c r="D703" s="281"/>
      <c r="E703" s="281"/>
      <c r="F703" s="281"/>
      <c r="G703" s="281"/>
      <c r="H703" s="281"/>
      <c r="I703" s="281"/>
      <c r="J703" s="281"/>
      <c r="K703" s="281"/>
      <c r="L703" s="281"/>
      <c r="M703" s="281"/>
      <c r="N703" s="281"/>
      <c r="O703" s="281"/>
      <c r="P703" s="281"/>
      <c r="Q703" s="281"/>
      <c r="R703" s="281"/>
      <c r="S703" s="281"/>
      <c r="T703" s="281"/>
      <c r="U703" s="281"/>
      <c r="V703" s="281"/>
      <c r="W703" s="281"/>
      <c r="X703" s="281"/>
      <c r="Y703" s="281"/>
      <c r="Z703" s="281"/>
      <c r="AA703" s="281"/>
      <c r="AB703" s="281"/>
      <c r="AC703" s="281"/>
      <c r="AD703" s="281"/>
      <c r="AE703" s="281"/>
      <c r="AF703" s="281"/>
      <c r="AG703" s="281"/>
      <c r="AH703" s="281"/>
      <c r="AI703" s="281"/>
      <c r="AJ703" s="281"/>
      <c r="AK703" s="281"/>
      <c r="AL703" s="281"/>
      <c r="AM703" s="281"/>
      <c r="AN703" s="281"/>
      <c r="AO703" s="281"/>
      <c r="AP703" s="281"/>
      <c r="AQ703" s="10"/>
      <c r="AR703" s="10"/>
      <c r="AS703" s="10"/>
      <c r="AT703" s="10"/>
      <c r="AU703" s="10"/>
      <c r="AV703" s="10"/>
      <c r="AW703" s="10"/>
      <c r="AX703" s="10"/>
      <c r="AY703" s="10"/>
      <c r="AZ703" s="10"/>
      <c r="BA703" s="10"/>
      <c r="BB703" s="10"/>
      <c r="BC703" s="10"/>
      <c r="BD703" s="10"/>
    </row>
    <row r="704" spans="1:56" ht="2.25" customHeight="1" x14ac:dyDescent="0.25">
      <c r="A704" s="53"/>
      <c r="B704" s="54"/>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c r="AN704" s="72"/>
      <c r="AO704" s="72"/>
      <c r="AP704" s="72"/>
      <c r="AQ704" s="10"/>
      <c r="AR704" s="10"/>
      <c r="AS704" s="10"/>
      <c r="AT704" s="10"/>
      <c r="AU704" s="10"/>
      <c r="AV704" s="10"/>
      <c r="AW704" s="10"/>
      <c r="AX704" s="10"/>
      <c r="AY704" s="10"/>
      <c r="AZ704" s="10"/>
      <c r="BA704" s="10"/>
      <c r="BB704" s="10"/>
      <c r="BC704" s="10"/>
      <c r="BD704" s="10"/>
    </row>
    <row r="705" spans="1:56" ht="15" customHeight="1" x14ac:dyDescent="0.25">
      <c r="A705" s="53"/>
      <c r="B705" s="54"/>
      <c r="C705" s="281" t="s">
        <v>265</v>
      </c>
      <c r="D705" s="281"/>
      <c r="E705" s="281"/>
      <c r="F705" s="281"/>
      <c r="G705" s="281"/>
      <c r="H705" s="281"/>
      <c r="I705" s="281"/>
      <c r="J705" s="281"/>
      <c r="K705" s="281"/>
      <c r="L705" s="281"/>
      <c r="M705" s="281"/>
      <c r="N705" s="281"/>
      <c r="O705" s="281"/>
      <c r="P705" s="281"/>
      <c r="Q705" s="281"/>
      <c r="R705" s="281"/>
      <c r="S705" s="281"/>
      <c r="T705" s="281"/>
      <c r="U705" s="281"/>
      <c r="V705" s="281"/>
      <c r="W705" s="281"/>
      <c r="X705" s="281"/>
      <c r="Y705" s="281"/>
      <c r="Z705" s="281"/>
      <c r="AA705" s="281"/>
      <c r="AB705" s="281"/>
      <c r="AC705" s="281"/>
      <c r="AD705" s="281"/>
      <c r="AE705" s="281"/>
      <c r="AF705" s="281"/>
      <c r="AG705" s="281"/>
      <c r="AH705" s="281"/>
      <c r="AI705" s="281"/>
      <c r="AJ705" s="281"/>
      <c r="AK705" s="281"/>
      <c r="AL705" s="281"/>
      <c r="AM705" s="281"/>
      <c r="AN705" s="281"/>
      <c r="AO705" s="281"/>
      <c r="AP705" s="281"/>
      <c r="AQ705" s="10"/>
      <c r="AR705" s="10"/>
      <c r="AS705" s="10"/>
      <c r="AT705" s="10"/>
      <c r="AU705" s="10"/>
      <c r="AV705" s="10"/>
      <c r="AW705" s="10"/>
      <c r="AX705" s="10"/>
      <c r="AY705" s="10"/>
      <c r="AZ705" s="10"/>
      <c r="BA705" s="10"/>
      <c r="BB705" s="10"/>
      <c r="BC705" s="10"/>
      <c r="BD705" s="10"/>
    </row>
    <row r="706" spans="1:56" ht="2.25" customHeight="1" x14ac:dyDescent="0.25">
      <c r="A706" s="1"/>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row>
    <row r="707" spans="1:56" s="78" customFormat="1" ht="18.600000000000001" customHeight="1" x14ac:dyDescent="0.3">
      <c r="C707" s="282" t="s">
        <v>266</v>
      </c>
      <c r="D707" s="282"/>
      <c r="E707" s="282"/>
      <c r="F707" s="282"/>
      <c r="G707" s="282"/>
      <c r="H707" s="282"/>
      <c r="I707" s="282"/>
      <c r="J707" s="282"/>
      <c r="K707" s="282"/>
      <c r="L707" s="282"/>
      <c r="M707" s="282"/>
      <c r="N707" s="282"/>
      <c r="O707" s="282"/>
      <c r="P707" s="282"/>
      <c r="Q707" s="282"/>
      <c r="R707" s="282"/>
      <c r="S707" s="282"/>
      <c r="T707" s="282"/>
      <c r="U707" s="282"/>
      <c r="V707" s="282"/>
      <c r="W707" s="282"/>
      <c r="X707" s="282"/>
      <c r="Y707" s="282"/>
      <c r="Z707" s="282"/>
      <c r="AA707" s="282"/>
      <c r="AB707" s="282"/>
      <c r="AC707" s="282"/>
      <c r="AD707" s="282"/>
      <c r="AE707" s="282"/>
      <c r="AF707" s="282"/>
      <c r="AG707" s="282"/>
      <c r="AH707" s="282"/>
      <c r="AI707" s="282"/>
      <c r="AJ707" s="282"/>
      <c r="AK707" s="282"/>
      <c r="AL707" s="282"/>
      <c r="AM707" s="282"/>
      <c r="AN707" s="282"/>
      <c r="AO707" s="282"/>
      <c r="AP707" s="282"/>
    </row>
    <row r="708" spans="1:56" s="78" customFormat="1" ht="2.25" customHeight="1" x14ac:dyDescent="0.3">
      <c r="C708" s="283"/>
      <c r="D708" s="283"/>
      <c r="E708" s="283"/>
      <c r="F708" s="283"/>
      <c r="G708" s="283"/>
      <c r="H708" s="283"/>
      <c r="I708" s="283"/>
      <c r="J708" s="283"/>
      <c r="K708" s="283"/>
      <c r="L708" s="283"/>
      <c r="M708" s="283"/>
      <c r="N708" s="283"/>
      <c r="O708" s="283"/>
      <c r="P708" s="283"/>
      <c r="Q708" s="283"/>
      <c r="R708" s="283"/>
      <c r="S708" s="283"/>
      <c r="T708" s="283"/>
      <c r="U708" s="283"/>
      <c r="V708" s="283"/>
      <c r="W708" s="283"/>
      <c r="X708" s="283"/>
      <c r="Y708" s="283"/>
      <c r="Z708" s="283"/>
      <c r="AA708" s="283"/>
      <c r="AB708" s="283"/>
      <c r="AC708" s="283"/>
      <c r="AD708" s="283"/>
      <c r="AE708" s="283"/>
      <c r="AF708" s="283"/>
      <c r="AG708" s="283"/>
      <c r="AH708" s="283"/>
      <c r="AI708" s="283"/>
      <c r="AJ708" s="283"/>
      <c r="AK708" s="283"/>
      <c r="AL708" s="283"/>
      <c r="AM708" s="283"/>
      <c r="AN708" s="283"/>
      <c r="AO708" s="283"/>
      <c r="AP708" s="283"/>
    </row>
    <row r="709" spans="1:56" s="78" customFormat="1" ht="18.600000000000001" customHeight="1" x14ac:dyDescent="0.3">
      <c r="A709" s="13"/>
      <c r="B709" s="21"/>
      <c r="C709" s="109" t="s">
        <v>267</v>
      </c>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c r="AH709" s="109"/>
      <c r="AI709" s="109"/>
      <c r="AJ709" s="109"/>
      <c r="AK709" s="109"/>
      <c r="AL709" s="109"/>
      <c r="AM709" s="109"/>
      <c r="AN709" s="109"/>
      <c r="AO709" s="109"/>
      <c r="AP709" s="109"/>
      <c r="AQ709" s="21"/>
      <c r="AR709" s="21"/>
      <c r="AS709" s="21"/>
      <c r="AT709" s="21"/>
      <c r="AU709" s="10"/>
      <c r="AV709" s="10"/>
      <c r="AW709" s="10"/>
      <c r="AX709" s="10"/>
      <c r="AY709" s="10"/>
      <c r="AZ709" s="10"/>
      <c r="BA709" s="10"/>
      <c r="BB709" s="10"/>
      <c r="BC709" s="10"/>
      <c r="BD709" s="10"/>
    </row>
    <row r="710" spans="1:56" ht="15" customHeight="1" x14ac:dyDescent="0.25">
      <c r="A710" s="1"/>
      <c r="B710" s="10"/>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c r="AA710" s="88"/>
      <c r="AB710" s="88"/>
      <c r="AC710" s="88"/>
      <c r="AD710" s="88"/>
      <c r="AE710" s="88"/>
      <c r="AF710" s="88"/>
      <c r="AG710" s="88"/>
      <c r="AH710" s="88"/>
      <c r="AI710" s="88"/>
      <c r="AJ710" s="88"/>
      <c r="AK710" s="88"/>
      <c r="AL710" s="88"/>
      <c r="AM710" s="88"/>
      <c r="AN710" s="88"/>
      <c r="AO710" s="88"/>
      <c r="AP710" s="88"/>
      <c r="AQ710" s="10"/>
      <c r="AR710" s="10"/>
      <c r="AS710" s="10"/>
      <c r="AT710" s="10"/>
      <c r="AU710" s="10"/>
      <c r="AV710" s="10"/>
      <c r="AW710" s="10"/>
      <c r="AX710" s="10"/>
      <c r="AY710" s="10"/>
      <c r="AZ710" s="10"/>
      <c r="BA710" s="10"/>
      <c r="BB710" s="10"/>
      <c r="BC710" s="10"/>
      <c r="BD710" s="10"/>
    </row>
    <row r="711" spans="1:56" ht="2.25" customHeight="1" x14ac:dyDescent="0.25">
      <c r="A711" s="1"/>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row>
    <row r="712" spans="1:56" ht="15" customHeight="1" x14ac:dyDescent="0.25">
      <c r="A712" s="15"/>
      <c r="B712" s="91" t="s">
        <v>268</v>
      </c>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c r="AA712" s="91"/>
      <c r="AB712" s="91"/>
      <c r="AC712" s="91"/>
      <c r="AD712" s="91"/>
      <c r="AE712" s="91"/>
      <c r="AF712" s="91"/>
      <c r="AG712" s="91"/>
      <c r="AH712" s="91"/>
      <c r="AI712" s="91"/>
      <c r="AJ712" s="91"/>
      <c r="AK712" s="91"/>
      <c r="AL712" s="91"/>
      <c r="AM712" s="91"/>
      <c r="AN712" s="91"/>
      <c r="AO712" s="91"/>
      <c r="AP712" s="92"/>
      <c r="AQ712" s="10"/>
      <c r="AR712" s="10"/>
      <c r="AS712" s="10"/>
      <c r="AT712" s="10"/>
      <c r="AU712" s="10"/>
      <c r="AV712" s="10"/>
      <c r="AW712" s="10"/>
      <c r="AX712" s="10"/>
      <c r="AY712" s="10"/>
      <c r="AZ712" s="10"/>
      <c r="BA712" s="10"/>
      <c r="BB712" s="10"/>
      <c r="BC712" s="10"/>
      <c r="BD712" s="10"/>
    </row>
    <row r="713" spans="1:56" ht="2.25" customHeight="1" x14ac:dyDescent="0.25">
      <c r="A713" s="15"/>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row>
    <row r="714" spans="1:56" ht="15" customHeight="1" x14ac:dyDescent="0.25">
      <c r="A714" s="1">
        <v>61</v>
      </c>
      <c r="B714" s="170" t="s">
        <v>269</v>
      </c>
      <c r="C714" s="224"/>
      <c r="D714" s="224"/>
      <c r="E714" s="224"/>
      <c r="F714" s="224"/>
      <c r="G714" s="224"/>
      <c r="H714" s="224"/>
      <c r="I714" s="224"/>
      <c r="J714" s="224"/>
      <c r="K714" s="224"/>
      <c r="L714" s="224"/>
      <c r="M714" s="224"/>
      <c r="N714" s="224"/>
      <c r="O714" s="224"/>
      <c r="P714" s="224"/>
      <c r="Q714" s="224"/>
      <c r="R714" s="224"/>
      <c r="S714" s="224"/>
      <c r="T714" s="224"/>
      <c r="U714" s="224"/>
      <c r="V714" s="224"/>
      <c r="W714" s="224"/>
      <c r="X714" s="224"/>
      <c r="Y714" s="224"/>
      <c r="Z714" s="224"/>
      <c r="AA714" s="224"/>
      <c r="AB714" s="224"/>
      <c r="AC714" s="224"/>
      <c r="AD714" s="224"/>
      <c r="AE714" s="224"/>
      <c r="AF714" s="224"/>
      <c r="AG714" s="224"/>
      <c r="AH714" s="224"/>
      <c r="AI714" s="224"/>
      <c r="AJ714" s="224"/>
      <c r="AK714" s="224"/>
      <c r="AL714" s="224"/>
      <c r="AM714" s="224"/>
      <c r="AN714" s="224"/>
      <c r="AO714" s="224"/>
      <c r="AP714" s="224"/>
      <c r="AQ714" s="10"/>
      <c r="AR714" s="10"/>
      <c r="AS714" s="10"/>
      <c r="AT714" s="10"/>
      <c r="AU714" s="10"/>
      <c r="AV714" s="10"/>
      <c r="AW714" s="10"/>
      <c r="AX714" s="10"/>
      <c r="AY714" s="10"/>
      <c r="AZ714" s="10"/>
      <c r="BA714" s="10"/>
      <c r="BB714" s="10"/>
      <c r="BC714" s="10"/>
      <c r="BD714" s="10"/>
    </row>
    <row r="715" spans="1:56" ht="15" customHeight="1" x14ac:dyDescent="0.25">
      <c r="A715" s="1"/>
      <c r="B715" s="171" t="s">
        <v>270</v>
      </c>
      <c r="C715" s="171"/>
      <c r="D715" s="171"/>
      <c r="E715" s="171"/>
      <c r="F715" s="171"/>
      <c r="G715" s="171"/>
      <c r="H715" s="171"/>
      <c r="I715" s="171"/>
      <c r="J715" s="171"/>
      <c r="K715" s="171"/>
      <c r="L715" s="171"/>
      <c r="M715" s="171"/>
      <c r="N715" s="171"/>
      <c r="O715" s="171"/>
      <c r="P715" s="171"/>
      <c r="Q715" s="171"/>
      <c r="R715" s="171"/>
      <c r="S715" s="171"/>
      <c r="T715" s="171"/>
      <c r="U715" s="171"/>
      <c r="V715" s="171"/>
      <c r="W715" s="171"/>
      <c r="X715" s="171"/>
      <c r="Y715" s="171"/>
      <c r="Z715" s="171"/>
      <c r="AA715" s="171"/>
      <c r="AB715" s="171"/>
      <c r="AC715" s="171"/>
      <c r="AD715" s="171"/>
      <c r="AE715" s="171"/>
      <c r="AF715" s="171"/>
      <c r="AG715" s="171"/>
      <c r="AH715" s="171"/>
      <c r="AI715" s="171"/>
      <c r="AJ715" s="171"/>
      <c r="AK715" s="171"/>
      <c r="AL715" s="171"/>
      <c r="AM715" s="171"/>
      <c r="AN715" s="171"/>
      <c r="AO715" s="171"/>
      <c r="AP715" s="171"/>
      <c r="AQ715" s="10"/>
      <c r="AR715" s="10"/>
      <c r="AS715" s="10"/>
      <c r="AT715" s="10"/>
      <c r="AU715" s="10"/>
      <c r="AV715" s="10"/>
      <c r="AW715" s="10"/>
      <c r="AX715" s="10"/>
      <c r="AY715" s="10"/>
      <c r="AZ715" s="10"/>
      <c r="BA715" s="10"/>
      <c r="BB715" s="10"/>
      <c r="BC715" s="10"/>
      <c r="BD715" s="10"/>
    </row>
    <row r="716" spans="1:56" ht="15" customHeight="1" x14ac:dyDescent="0.25">
      <c r="A716" s="1"/>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10"/>
      <c r="AR716" s="10"/>
      <c r="AS716" s="10"/>
      <c r="AT716" s="10"/>
      <c r="AU716" s="10"/>
      <c r="AV716" s="10"/>
      <c r="AW716" s="10"/>
      <c r="AX716" s="10"/>
      <c r="AY716" s="10"/>
      <c r="AZ716" s="10"/>
      <c r="BA716" s="10"/>
      <c r="BB716" s="10"/>
      <c r="BC716" s="10"/>
      <c r="BD716" s="10"/>
    </row>
    <row r="717" spans="1:56" s="65" customFormat="1" ht="15" customHeight="1" x14ac:dyDescent="0.25">
      <c r="A717" s="15"/>
      <c r="B717" s="145" t="s">
        <v>271</v>
      </c>
      <c r="C717" s="145"/>
      <c r="D717" s="145"/>
      <c r="E717" s="145"/>
      <c r="F717" s="145"/>
      <c r="G717" s="145"/>
      <c r="H717" s="145"/>
      <c r="I717" s="145"/>
      <c r="J717" s="145"/>
      <c r="K717" s="145"/>
      <c r="L717" s="145"/>
      <c r="M717" s="145"/>
      <c r="N717" s="10"/>
      <c r="O717" s="99" t="s">
        <v>63</v>
      </c>
      <c r="P717" s="259"/>
      <c r="Q717" s="37"/>
      <c r="R717" s="37"/>
      <c r="S717" s="10"/>
      <c r="T717" s="99" t="s">
        <v>64</v>
      </c>
      <c r="U717" s="99"/>
      <c r="V717" s="259"/>
      <c r="W717" s="37"/>
      <c r="X717" s="37"/>
      <c r="Y717" s="19"/>
      <c r="Z717" s="99" t="s">
        <v>65</v>
      </c>
      <c r="AA717" s="99"/>
      <c r="AB717" s="37"/>
      <c r="AC717" s="37"/>
      <c r="AD717" s="37"/>
      <c r="AE717" s="37"/>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row>
    <row r="718" spans="1:56" ht="15" customHeight="1" x14ac:dyDescent="0.25">
      <c r="A718" s="15"/>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row>
    <row r="719" spans="1:56" ht="15" customHeight="1" x14ac:dyDescent="0.25">
      <c r="A719" s="15"/>
      <c r="B719" s="272" t="s">
        <v>272</v>
      </c>
      <c r="C719" s="272"/>
      <c r="D719" s="272"/>
      <c r="E719" s="272"/>
      <c r="F719" s="272"/>
      <c r="G719" s="272"/>
      <c r="H719" s="272"/>
      <c r="I719" s="272"/>
      <c r="J719" s="272"/>
      <c r="K719" s="272"/>
      <c r="L719" s="272"/>
      <c r="M719" s="272"/>
      <c r="N719" s="10"/>
      <c r="O719" s="201"/>
      <c r="P719" s="261"/>
      <c r="Q719" s="261"/>
      <c r="R719" s="261"/>
      <c r="S719" s="261"/>
      <c r="T719" s="261"/>
      <c r="U719" s="261"/>
      <c r="V719" s="261"/>
      <c r="W719" s="261"/>
      <c r="X719" s="261"/>
      <c r="Y719" s="261"/>
      <c r="Z719" s="261"/>
      <c r="AA719" s="261"/>
      <c r="AB719" s="261"/>
      <c r="AC719" s="261"/>
      <c r="AD719" s="261"/>
      <c r="AE719" s="261"/>
      <c r="AF719" s="261"/>
      <c r="AG719" s="261"/>
      <c r="AH719" s="262"/>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row>
    <row r="720" spans="1:56" ht="15" customHeight="1" x14ac:dyDescent="0.25">
      <c r="A720" s="15"/>
      <c r="B720" s="272"/>
      <c r="C720" s="272"/>
      <c r="D720" s="272"/>
      <c r="E720" s="272"/>
      <c r="F720" s="272"/>
      <c r="G720" s="272"/>
      <c r="H720" s="272"/>
      <c r="I720" s="272"/>
      <c r="J720" s="272"/>
      <c r="K720" s="272"/>
      <c r="L720" s="272"/>
      <c r="M720" s="272"/>
      <c r="N720" s="10"/>
      <c r="O720" s="263"/>
      <c r="P720" s="264"/>
      <c r="Q720" s="264"/>
      <c r="R720" s="264"/>
      <c r="S720" s="264"/>
      <c r="T720" s="264"/>
      <c r="U720" s="264"/>
      <c r="V720" s="264"/>
      <c r="W720" s="264"/>
      <c r="X720" s="264"/>
      <c r="Y720" s="264"/>
      <c r="Z720" s="264"/>
      <c r="AA720" s="264"/>
      <c r="AB720" s="264"/>
      <c r="AC720" s="264"/>
      <c r="AD720" s="264"/>
      <c r="AE720" s="264"/>
      <c r="AF720" s="264"/>
      <c r="AG720" s="264"/>
      <c r="AH720" s="265"/>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row>
    <row r="721" spans="1:56" ht="15" customHeight="1" x14ac:dyDescent="0.25">
      <c r="A721" s="15"/>
      <c r="B721" s="272"/>
      <c r="C721" s="272"/>
      <c r="D721" s="272"/>
      <c r="E721" s="272"/>
      <c r="F721" s="272"/>
      <c r="G721" s="272"/>
      <c r="H721" s="272"/>
      <c r="I721" s="272"/>
      <c r="J721" s="272"/>
      <c r="K721" s="272"/>
      <c r="L721" s="272"/>
      <c r="M721" s="272"/>
      <c r="N721" s="10"/>
      <c r="O721" s="263"/>
      <c r="P721" s="264"/>
      <c r="Q721" s="264"/>
      <c r="R721" s="264"/>
      <c r="S721" s="264"/>
      <c r="T721" s="264"/>
      <c r="U721" s="264"/>
      <c r="V721" s="264"/>
      <c r="W721" s="264"/>
      <c r="X721" s="264"/>
      <c r="Y721" s="264"/>
      <c r="Z721" s="264"/>
      <c r="AA721" s="264"/>
      <c r="AB721" s="264"/>
      <c r="AC721" s="264"/>
      <c r="AD721" s="264"/>
      <c r="AE721" s="264"/>
      <c r="AF721" s="264"/>
      <c r="AG721" s="264"/>
      <c r="AH721" s="265"/>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row>
    <row r="722" spans="1:56" ht="15" customHeight="1" x14ac:dyDescent="0.25">
      <c r="A722" s="15"/>
      <c r="B722" s="272"/>
      <c r="C722" s="272"/>
      <c r="D722" s="272"/>
      <c r="E722" s="272"/>
      <c r="F722" s="272"/>
      <c r="G722" s="272"/>
      <c r="H722" s="272"/>
      <c r="I722" s="272"/>
      <c r="J722" s="272"/>
      <c r="K722" s="272"/>
      <c r="L722" s="272"/>
      <c r="M722" s="272"/>
      <c r="N722" s="10"/>
      <c r="O722" s="263"/>
      <c r="P722" s="264"/>
      <c r="Q722" s="264"/>
      <c r="R722" s="264"/>
      <c r="S722" s="264"/>
      <c r="T722" s="264"/>
      <c r="U722" s="264"/>
      <c r="V722" s="264"/>
      <c r="W722" s="264"/>
      <c r="X722" s="264"/>
      <c r="Y722" s="264"/>
      <c r="Z722" s="264"/>
      <c r="AA722" s="264"/>
      <c r="AB722" s="264"/>
      <c r="AC722" s="264"/>
      <c r="AD722" s="264"/>
      <c r="AE722" s="264"/>
      <c r="AF722" s="264"/>
      <c r="AG722" s="264"/>
      <c r="AH722" s="265"/>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row>
    <row r="723" spans="1:56" ht="15" customHeight="1" x14ac:dyDescent="0.25">
      <c r="A723" s="15"/>
      <c r="B723" s="272"/>
      <c r="C723" s="272"/>
      <c r="D723" s="272"/>
      <c r="E723" s="272"/>
      <c r="F723" s="272"/>
      <c r="G723" s="272"/>
      <c r="H723" s="272"/>
      <c r="I723" s="272"/>
      <c r="J723" s="272"/>
      <c r="K723" s="272"/>
      <c r="L723" s="272"/>
      <c r="M723" s="272"/>
      <c r="N723" s="10"/>
      <c r="O723" s="266"/>
      <c r="P723" s="267"/>
      <c r="Q723" s="267"/>
      <c r="R723" s="267"/>
      <c r="S723" s="267"/>
      <c r="T723" s="267"/>
      <c r="U723" s="267"/>
      <c r="V723" s="267"/>
      <c r="W723" s="267"/>
      <c r="X723" s="267"/>
      <c r="Y723" s="267"/>
      <c r="Z723" s="267"/>
      <c r="AA723" s="267"/>
      <c r="AB723" s="267"/>
      <c r="AC723" s="267"/>
      <c r="AD723" s="267"/>
      <c r="AE723" s="267"/>
      <c r="AF723" s="267"/>
      <c r="AG723" s="267"/>
      <c r="AH723" s="268"/>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row>
    <row r="724" spans="1:56" ht="2.25" customHeight="1" x14ac:dyDescent="0.25">
      <c r="A724" s="15"/>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row>
    <row r="725" spans="1:56" ht="15" customHeight="1" x14ac:dyDescent="0.25">
      <c r="A725" s="15"/>
      <c r="B725" s="99" t="s">
        <v>72</v>
      </c>
      <c r="C725" s="99"/>
      <c r="D725" s="99"/>
      <c r="E725" s="99"/>
      <c r="F725" s="99"/>
      <c r="G725" s="99"/>
      <c r="H725" s="99"/>
      <c r="I725" s="99"/>
      <c r="J725" s="99"/>
      <c r="K725" s="99"/>
      <c r="L725" s="99"/>
      <c r="M725" s="99"/>
      <c r="N725" s="10"/>
      <c r="O725" s="269"/>
      <c r="P725" s="270"/>
      <c r="Q725" s="270"/>
      <c r="R725" s="270"/>
      <c r="S725" s="270"/>
      <c r="T725" s="270"/>
      <c r="U725" s="270"/>
      <c r="V725" s="270"/>
      <c r="W725" s="270"/>
      <c r="X725" s="270"/>
      <c r="Y725" s="270"/>
      <c r="Z725" s="270"/>
      <c r="AA725" s="270"/>
      <c r="AB725" s="270"/>
      <c r="AC725" s="270"/>
      <c r="AD725" s="270"/>
      <c r="AE725" s="270"/>
      <c r="AF725" s="270"/>
      <c r="AG725" s="270"/>
      <c r="AH725" s="271"/>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row>
    <row r="726" spans="1:56" ht="2.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row>
    <row r="727" spans="1:56" ht="15" customHeight="1" x14ac:dyDescent="0.25">
      <c r="A727" s="15"/>
      <c r="B727" s="99" t="s">
        <v>273</v>
      </c>
      <c r="C727" s="99"/>
      <c r="D727" s="99"/>
      <c r="E727" s="99"/>
      <c r="F727" s="99"/>
      <c r="G727" s="99"/>
      <c r="H727" s="99"/>
      <c r="I727" s="99"/>
      <c r="J727" s="99"/>
      <c r="K727" s="99"/>
      <c r="L727" s="99"/>
      <c r="M727" s="99"/>
      <c r="N727" s="10"/>
      <c r="O727" s="254"/>
      <c r="P727" s="199"/>
      <c r="Q727" s="199"/>
      <c r="R727" s="199"/>
      <c r="S727" s="199"/>
      <c r="T727" s="199"/>
      <c r="U727" s="199"/>
      <c r="V727" s="199"/>
      <c r="W727" s="199"/>
      <c r="X727" s="199"/>
      <c r="Y727" s="199"/>
      <c r="Z727" s="199"/>
      <c r="AA727" s="199"/>
      <c r="AB727" s="199"/>
      <c r="AC727" s="199"/>
      <c r="AD727" s="199"/>
      <c r="AE727" s="199"/>
      <c r="AF727" s="199"/>
      <c r="AG727" s="199"/>
      <c r="AH727" s="20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row>
    <row r="728" spans="1:56" ht="15" customHeight="1" x14ac:dyDescent="0.25">
      <c r="A728" s="15"/>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row>
    <row r="729" spans="1:56" ht="15" customHeight="1" x14ac:dyDescent="0.25">
      <c r="A729" s="15"/>
      <c r="B729" s="91" t="s">
        <v>274</v>
      </c>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2"/>
      <c r="AQ729" s="10"/>
      <c r="AR729" s="10"/>
      <c r="AS729" s="10"/>
      <c r="AT729" s="10"/>
      <c r="AU729" s="10"/>
      <c r="AV729" s="10"/>
      <c r="AW729" s="10"/>
      <c r="AX729" s="10"/>
      <c r="AY729" s="10"/>
      <c r="AZ729" s="10"/>
      <c r="BA729" s="10"/>
      <c r="BB729" s="10"/>
      <c r="BC729" s="10"/>
      <c r="BD729" s="10"/>
    </row>
    <row r="730" spans="1:56" ht="2.25" customHeight="1" x14ac:dyDescent="0.25">
      <c r="A730" s="15"/>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row>
    <row r="731" spans="1:56" ht="15" customHeight="1" x14ac:dyDescent="0.25">
      <c r="A731" s="12"/>
      <c r="B731" s="55"/>
      <c r="C731" s="55"/>
      <c r="D731" s="55"/>
      <c r="E731" s="55"/>
      <c r="F731" s="55"/>
      <c r="G731" s="55"/>
      <c r="H731" s="55"/>
      <c r="I731" s="55"/>
      <c r="J731" s="55"/>
      <c r="K731" s="55"/>
      <c r="L731" s="55"/>
      <c r="M731" s="55"/>
      <c r="N731" s="55"/>
      <c r="O731" s="55"/>
      <c r="P731" s="55"/>
      <c r="Q731" s="55"/>
      <c r="R731" s="55"/>
      <c r="S731" s="55"/>
      <c r="T731" s="55"/>
      <c r="U731" s="55"/>
      <c r="V731" s="55"/>
      <c r="W731" s="56"/>
      <c r="X731" s="56"/>
      <c r="Y731" s="56"/>
      <c r="Z731" s="56"/>
      <c r="AA731" s="56"/>
      <c r="AB731" s="56"/>
      <c r="AC731" s="56"/>
      <c r="AD731" s="56"/>
      <c r="AE731" s="56"/>
      <c r="AF731" s="56"/>
      <c r="AG731" s="56"/>
      <c r="AH731" s="56"/>
      <c r="AI731" s="56"/>
      <c r="AJ731" s="56"/>
      <c r="AK731" s="56"/>
      <c r="AL731" s="56"/>
      <c r="AM731" s="56"/>
      <c r="AN731" s="56"/>
      <c r="AO731" s="56"/>
      <c r="AP731" s="56"/>
      <c r="AQ731" s="10"/>
      <c r="AR731" s="10"/>
      <c r="AS731" s="10"/>
      <c r="AT731" s="10"/>
      <c r="AU731" s="10"/>
      <c r="AV731" s="10"/>
      <c r="AW731" s="10"/>
      <c r="AX731" s="10"/>
      <c r="AY731" s="10"/>
      <c r="AZ731" s="10"/>
      <c r="BA731" s="10"/>
      <c r="BB731" s="10"/>
      <c r="BC731" s="10"/>
      <c r="BD731" s="10"/>
    </row>
    <row r="732" spans="1:56" ht="15" customHeight="1" x14ac:dyDescent="0.25">
      <c r="A732" s="15">
        <v>62</v>
      </c>
      <c r="B732" s="260" t="s">
        <v>275</v>
      </c>
      <c r="C732" s="260"/>
      <c r="D732" s="260"/>
      <c r="E732" s="260"/>
      <c r="F732" s="260"/>
      <c r="G732" s="260"/>
      <c r="H732" s="260"/>
      <c r="I732" s="260"/>
      <c r="J732" s="260"/>
      <c r="K732" s="260"/>
      <c r="L732" s="260"/>
      <c r="M732" s="260"/>
      <c r="N732" s="260"/>
      <c r="O732" s="260"/>
      <c r="P732" s="260"/>
      <c r="Q732" s="260"/>
      <c r="R732" s="260"/>
      <c r="S732" s="260"/>
      <c r="T732" s="260"/>
      <c r="U732" s="260"/>
      <c r="V732" s="260"/>
      <c r="W732" s="260"/>
      <c r="X732" s="260"/>
      <c r="Y732" s="260"/>
      <c r="Z732" s="260"/>
      <c r="AA732" s="260"/>
      <c r="AB732" s="260"/>
      <c r="AC732" s="260"/>
      <c r="AD732" s="260"/>
      <c r="AE732" s="260"/>
      <c r="AF732" s="260"/>
      <c r="AG732" s="260"/>
      <c r="AH732" s="260"/>
      <c r="AI732" s="260"/>
      <c r="AJ732" s="260"/>
      <c r="AK732" s="260"/>
      <c r="AL732" s="260"/>
      <c r="AM732" s="260"/>
      <c r="AN732" s="260"/>
      <c r="AO732" s="260"/>
      <c r="AP732" s="260"/>
      <c r="AQ732" s="10"/>
      <c r="AR732" s="10"/>
      <c r="AS732" s="10"/>
      <c r="AT732" s="10"/>
      <c r="AU732" s="10"/>
      <c r="AV732" s="10"/>
      <c r="AW732" s="10"/>
      <c r="AX732" s="10"/>
      <c r="AY732" s="10"/>
      <c r="AZ732" s="10"/>
      <c r="BA732" s="10"/>
      <c r="BB732" s="10"/>
      <c r="BC732" s="10"/>
      <c r="BD732" s="10"/>
    </row>
    <row r="733" spans="1:56" ht="30" customHeight="1" x14ac:dyDescent="0.25">
      <c r="A733" s="15"/>
      <c r="B733" s="278" t="s">
        <v>276</v>
      </c>
      <c r="C733" s="279"/>
      <c r="D733" s="279"/>
      <c r="E733" s="279"/>
      <c r="F733" s="279"/>
      <c r="G733" s="279"/>
      <c r="H733" s="279"/>
      <c r="I733" s="279"/>
      <c r="J733" s="279"/>
      <c r="K733" s="279"/>
      <c r="L733" s="279"/>
      <c r="M733" s="279"/>
      <c r="N733" s="279"/>
      <c r="O733" s="279"/>
      <c r="P733" s="279"/>
      <c r="Q733" s="279"/>
      <c r="R733" s="279"/>
      <c r="S733" s="279"/>
      <c r="T733" s="279"/>
      <c r="U733" s="279"/>
      <c r="V733" s="279"/>
      <c r="W733" s="279"/>
      <c r="X733" s="279"/>
      <c r="Y733" s="279"/>
      <c r="Z733" s="279"/>
      <c r="AA733" s="279"/>
      <c r="AB733" s="279"/>
      <c r="AC733" s="279"/>
      <c r="AD733" s="279"/>
      <c r="AE733" s="279"/>
      <c r="AF733" s="279"/>
      <c r="AG733" s="279"/>
      <c r="AH733" s="279"/>
      <c r="AI733" s="279"/>
      <c r="AJ733" s="279"/>
      <c r="AK733" s="279"/>
      <c r="AL733" s="279"/>
      <c r="AM733" s="279"/>
      <c r="AN733" s="279"/>
      <c r="AO733" s="279"/>
      <c r="AP733" s="57"/>
      <c r="AQ733" s="10"/>
      <c r="AR733" s="10"/>
      <c r="AS733" s="10"/>
      <c r="AT733" s="10"/>
      <c r="AU733" s="10"/>
      <c r="AV733" s="10"/>
      <c r="AW733" s="10"/>
      <c r="AX733" s="10"/>
      <c r="AY733" s="10"/>
      <c r="AZ733" s="10"/>
      <c r="BA733" s="10"/>
      <c r="BB733" s="10"/>
      <c r="BC733" s="10"/>
      <c r="BD733" s="10"/>
    </row>
    <row r="734" spans="1:56" ht="15" customHeight="1" x14ac:dyDescent="0.25">
      <c r="A734" s="15"/>
      <c r="B734" s="90" t="s">
        <v>277</v>
      </c>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10"/>
      <c r="AR734" s="10"/>
      <c r="AS734" s="10"/>
      <c r="AT734" s="10"/>
      <c r="AU734" s="10"/>
      <c r="AV734" s="10"/>
      <c r="AW734" s="10"/>
      <c r="AX734" s="10"/>
      <c r="AY734" s="10"/>
      <c r="AZ734" s="10"/>
      <c r="BA734" s="10"/>
      <c r="BB734" s="10"/>
      <c r="BC734" s="10"/>
      <c r="BD734" s="10"/>
    </row>
    <row r="735" spans="1:56" ht="15" customHeight="1" x14ac:dyDescent="0.25">
      <c r="A735" s="1"/>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row>
    <row r="736" spans="1:5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sheetData>
  <sheetProtection algorithmName="SHA-512" hashValue="dbw4NkQM4sHReajEdM20QBgPKhJdjhg7cB0ChuiEL/AK3GCrDBhPNsnRk9/ddOUzRWxOEp+aO+5GXFGu7SBOiQ==" saltValue="plljszr1C8fx+k0ht12AHw==" spinCount="100000" sheet="1" objects="1" scenarios="1"/>
  <mergeCells count="714">
    <mergeCell ref="C707:AP707"/>
    <mergeCell ref="C708:AP708"/>
    <mergeCell ref="C709:AP709"/>
    <mergeCell ref="B691:AP693"/>
    <mergeCell ref="B211:AP211"/>
    <mergeCell ref="B213:C213"/>
    <mergeCell ref="D213:T213"/>
    <mergeCell ref="U213:AP213"/>
    <mergeCell ref="B214:AP214"/>
    <mergeCell ref="C216:AP216"/>
    <mergeCell ref="D218:AP223"/>
    <mergeCell ref="D225:AP227"/>
    <mergeCell ref="C229:AP229"/>
    <mergeCell ref="B605:AP605"/>
    <mergeCell ref="Q607:X607"/>
    <mergeCell ref="Z607:AI607"/>
    <mergeCell ref="B615:O615"/>
    <mergeCell ref="Q615:V615"/>
    <mergeCell ref="W615:X615"/>
    <mergeCell ref="Z615:AG615"/>
    <mergeCell ref="AH615:AI615"/>
    <mergeCell ref="B636:P637"/>
    <mergeCell ref="Z637:AA637"/>
    <mergeCell ref="Z639:AA639"/>
    <mergeCell ref="C51:AD51"/>
    <mergeCell ref="AE51:AP51"/>
    <mergeCell ref="B733:AO733"/>
    <mergeCell ref="B734:AP734"/>
    <mergeCell ref="B682:N682"/>
    <mergeCell ref="P682:S682"/>
    <mergeCell ref="T682:U682"/>
    <mergeCell ref="W682:Z682"/>
    <mergeCell ref="AA682:AB682"/>
    <mergeCell ref="AD682:AG682"/>
    <mergeCell ref="AH682:AI682"/>
    <mergeCell ref="AK682:AN682"/>
    <mergeCell ref="AO682:AP682"/>
    <mergeCell ref="B688:AP688"/>
    <mergeCell ref="B690:AP690"/>
    <mergeCell ref="C699:AP699"/>
    <mergeCell ref="C701:AP701"/>
    <mergeCell ref="C703:AP703"/>
    <mergeCell ref="C705:AP705"/>
    <mergeCell ref="C710:AP710"/>
    <mergeCell ref="B712:AP712"/>
    <mergeCell ref="B686:AP686"/>
    <mergeCell ref="B714:AP714"/>
    <mergeCell ref="B715:AP715"/>
    <mergeCell ref="O717:P717"/>
    <mergeCell ref="B732:AP732"/>
    <mergeCell ref="T717:V717"/>
    <mergeCell ref="Z717:AA717"/>
    <mergeCell ref="O719:AH723"/>
    <mergeCell ref="B725:M725"/>
    <mergeCell ref="O725:AH725"/>
    <mergeCell ref="AK664:AP668"/>
    <mergeCell ref="AH670:AI670"/>
    <mergeCell ref="C697:AP697"/>
    <mergeCell ref="P680:S680"/>
    <mergeCell ref="T680:U680"/>
    <mergeCell ref="P676:S676"/>
    <mergeCell ref="B719:M723"/>
    <mergeCell ref="AO670:AP670"/>
    <mergeCell ref="AA670:AB670"/>
    <mergeCell ref="B680:N680"/>
    <mergeCell ref="T674:U674"/>
    <mergeCell ref="AA674:AB674"/>
    <mergeCell ref="AA678:AB678"/>
    <mergeCell ref="W676:Z676"/>
    <mergeCell ref="W678:Z678"/>
    <mergeCell ref="W680:Z680"/>
    <mergeCell ref="B672:N672"/>
    <mergeCell ref="B729:AP729"/>
    <mergeCell ref="B652:P652"/>
    <mergeCell ref="R652:Y652"/>
    <mergeCell ref="B625:P625"/>
    <mergeCell ref="B627:P627"/>
    <mergeCell ref="AO676:AP676"/>
    <mergeCell ref="AD672:AG672"/>
    <mergeCell ref="AK672:AN672"/>
    <mergeCell ref="P672:S672"/>
    <mergeCell ref="W672:Z672"/>
    <mergeCell ref="T672:U672"/>
    <mergeCell ref="AA672:AB672"/>
    <mergeCell ref="AO672:AP672"/>
    <mergeCell ref="AH672:AI672"/>
    <mergeCell ref="AK670:AN670"/>
    <mergeCell ref="Z625:AA625"/>
    <mergeCell ref="T670:U670"/>
    <mergeCell ref="P670:S670"/>
    <mergeCell ref="B650:P650"/>
    <mergeCell ref="Z650:AA650"/>
    <mergeCell ref="A658:AP658"/>
    <mergeCell ref="B659:AP659"/>
    <mergeCell ref="B717:M717"/>
    <mergeCell ref="A661:A662"/>
    <mergeCell ref="Z648:AA648"/>
    <mergeCell ref="Z646:AA646"/>
    <mergeCell ref="Z652:AA652"/>
    <mergeCell ref="R639:Y639"/>
    <mergeCell ref="R637:Y637"/>
    <mergeCell ref="R650:Y650"/>
    <mergeCell ref="R648:Y648"/>
    <mergeCell ref="B641:P641"/>
    <mergeCell ref="R641:Y641"/>
    <mergeCell ref="Z641:AA641"/>
    <mergeCell ref="B643:P643"/>
    <mergeCell ref="Z643:AG643"/>
    <mergeCell ref="B645:P646"/>
    <mergeCell ref="B727:M727"/>
    <mergeCell ref="O727:AH727"/>
    <mergeCell ref="B617:AP617"/>
    <mergeCell ref="B621:AP623"/>
    <mergeCell ref="AH609:AI609"/>
    <mergeCell ref="AH611:AI611"/>
    <mergeCell ref="AH613:AI613"/>
    <mergeCell ref="Q611:V611"/>
    <mergeCell ref="W611:X611"/>
    <mergeCell ref="Q609:V609"/>
    <mergeCell ref="Z613:AG613"/>
    <mergeCell ref="W613:X613"/>
    <mergeCell ref="W674:Z674"/>
    <mergeCell ref="AK674:AN674"/>
    <mergeCell ref="B639:P639"/>
    <mergeCell ref="AA676:AB676"/>
    <mergeCell ref="B661:AP662"/>
    <mergeCell ref="P664:U668"/>
    <mergeCell ref="W664:AB668"/>
    <mergeCell ref="AD664:AI668"/>
    <mergeCell ref="B670:N670"/>
    <mergeCell ref="B654:P654"/>
    <mergeCell ref="R654:Y654"/>
    <mergeCell ref="Z654:AA654"/>
    <mergeCell ref="Z571:AG571"/>
    <mergeCell ref="B585:AP585"/>
    <mergeCell ref="B577:AP577"/>
    <mergeCell ref="AJ599:AN599"/>
    <mergeCell ref="AJ601:AN601"/>
    <mergeCell ref="B603:O603"/>
    <mergeCell ref="Q603:V603"/>
    <mergeCell ref="W603:X603"/>
    <mergeCell ref="Z603:AG603"/>
    <mergeCell ref="AH603:AI603"/>
    <mergeCell ref="W601:X601"/>
    <mergeCell ref="Z601:AG601"/>
    <mergeCell ref="Z599:AG599"/>
    <mergeCell ref="AH599:AI599"/>
    <mergeCell ref="AH601:AI601"/>
    <mergeCell ref="V595:AL595"/>
    <mergeCell ref="Q597:X597"/>
    <mergeCell ref="Z597:AI597"/>
    <mergeCell ref="AJ597:AP597"/>
    <mergeCell ref="B581:AP581"/>
    <mergeCell ref="B583:I583"/>
    <mergeCell ref="J583:K583"/>
    <mergeCell ref="B587:AP587"/>
    <mergeCell ref="B548:AP554"/>
    <mergeCell ref="Z558:AG558"/>
    <mergeCell ref="Q558:V558"/>
    <mergeCell ref="B595:U595"/>
    <mergeCell ref="AJ556:AP556"/>
    <mergeCell ref="AJ558:AN558"/>
    <mergeCell ref="AJ560:AN560"/>
    <mergeCell ref="B562:O562"/>
    <mergeCell ref="Q562:V562"/>
    <mergeCell ref="W562:X562"/>
    <mergeCell ref="Z562:AG562"/>
    <mergeCell ref="AH562:AI562"/>
    <mergeCell ref="AH575:AI575"/>
    <mergeCell ref="B573:O573"/>
    <mergeCell ref="Q573:V573"/>
    <mergeCell ref="W573:X573"/>
    <mergeCell ref="Z573:AG573"/>
    <mergeCell ref="AH573:AI573"/>
    <mergeCell ref="B569:O569"/>
    <mergeCell ref="Q569:V569"/>
    <mergeCell ref="B571:O571"/>
    <mergeCell ref="Q556:X556"/>
    <mergeCell ref="Z556:AI556"/>
    <mergeCell ref="W571:X571"/>
    <mergeCell ref="AG517:AJ517"/>
    <mergeCell ref="B519:AJ519"/>
    <mergeCell ref="B533:O533"/>
    <mergeCell ref="Q533:V533"/>
    <mergeCell ref="W533:X533"/>
    <mergeCell ref="B555:U555"/>
    <mergeCell ref="V555:AL555"/>
    <mergeCell ref="B521:AP521"/>
    <mergeCell ref="B523:O523"/>
    <mergeCell ref="Q523:V523"/>
    <mergeCell ref="W523:X523"/>
    <mergeCell ref="B525:O525"/>
    <mergeCell ref="Q525:V525"/>
    <mergeCell ref="W525:X525"/>
    <mergeCell ref="B527:O527"/>
    <mergeCell ref="Q527:V527"/>
    <mergeCell ref="W527:X527"/>
    <mergeCell ref="B529:O529"/>
    <mergeCell ref="Q529:V529"/>
    <mergeCell ref="W529:X529"/>
    <mergeCell ref="B531:O531"/>
    <mergeCell ref="Q531:V531"/>
    <mergeCell ref="W531:X531"/>
    <mergeCell ref="B535:AP535"/>
    <mergeCell ref="B547:AP547"/>
    <mergeCell ref="B543:O543"/>
    <mergeCell ref="Q543:V543"/>
    <mergeCell ref="W543:X543"/>
    <mergeCell ref="W537:X537"/>
    <mergeCell ref="B539:O539"/>
    <mergeCell ref="Q539:V539"/>
    <mergeCell ref="W539:X539"/>
    <mergeCell ref="B541:O541"/>
    <mergeCell ref="Q541:V541"/>
    <mergeCell ref="W541:X541"/>
    <mergeCell ref="B537:O537"/>
    <mergeCell ref="Q537:V537"/>
    <mergeCell ref="B491:E491"/>
    <mergeCell ref="G491:L491"/>
    <mergeCell ref="M491:N491"/>
    <mergeCell ref="P491:S491"/>
    <mergeCell ref="X491:AC491"/>
    <mergeCell ref="AD491:AE491"/>
    <mergeCell ref="AG491:AJ491"/>
    <mergeCell ref="AK519:AN519"/>
    <mergeCell ref="AO519:AP519"/>
    <mergeCell ref="B497:AP498"/>
    <mergeCell ref="B499:AP499"/>
    <mergeCell ref="B500:F501"/>
    <mergeCell ref="I500:P501"/>
    <mergeCell ref="S500:V501"/>
    <mergeCell ref="Y500:AI501"/>
    <mergeCell ref="B503:E503"/>
    <mergeCell ref="I503:N503"/>
    <mergeCell ref="S503:V503"/>
    <mergeCell ref="AB503:AG503"/>
    <mergeCell ref="B505:E505"/>
    <mergeCell ref="I505:N505"/>
    <mergeCell ref="S505:V505"/>
    <mergeCell ref="AB505:AG505"/>
    <mergeCell ref="B507:AP509"/>
    <mergeCell ref="B475:E475"/>
    <mergeCell ref="I475:N475"/>
    <mergeCell ref="S475:V475"/>
    <mergeCell ref="AF475:AK475"/>
    <mergeCell ref="AL475:AM475"/>
    <mergeCell ref="B477:E477"/>
    <mergeCell ref="I477:N477"/>
    <mergeCell ref="S477:V477"/>
    <mergeCell ref="AF477:AK477"/>
    <mergeCell ref="AL477:AM477"/>
    <mergeCell ref="B479:E479"/>
    <mergeCell ref="I479:N479"/>
    <mergeCell ref="S479:V479"/>
    <mergeCell ref="AF479:AK479"/>
    <mergeCell ref="AL479:AM479"/>
    <mergeCell ref="A481:AP481"/>
    <mergeCell ref="B488:E489"/>
    <mergeCell ref="G488:N489"/>
    <mergeCell ref="P488:S489"/>
    <mergeCell ref="B482:AP485"/>
    <mergeCell ref="U488:AE489"/>
    <mergeCell ref="AG488:AO489"/>
    <mergeCell ref="S469:V469"/>
    <mergeCell ref="AF469:AK469"/>
    <mergeCell ref="AL469:AM469"/>
    <mergeCell ref="B471:E471"/>
    <mergeCell ref="I471:N471"/>
    <mergeCell ref="S471:V471"/>
    <mergeCell ref="AF471:AK471"/>
    <mergeCell ref="AL471:AM471"/>
    <mergeCell ref="B431:O431"/>
    <mergeCell ref="Q431:V431"/>
    <mergeCell ref="W431:X431"/>
    <mergeCell ref="B433:O433"/>
    <mergeCell ref="Q433:V433"/>
    <mergeCell ref="W433:X433"/>
    <mergeCell ref="B435:O435"/>
    <mergeCell ref="Q435:V435"/>
    <mergeCell ref="W435:X435"/>
    <mergeCell ref="B467:E467"/>
    <mergeCell ref="I469:N469"/>
    <mergeCell ref="S465:V465"/>
    <mergeCell ref="AF465:AK465"/>
    <mergeCell ref="AL465:AM465"/>
    <mergeCell ref="I467:N467"/>
    <mergeCell ref="S467:V467"/>
    <mergeCell ref="B413:O413"/>
    <mergeCell ref="Q413:T413"/>
    <mergeCell ref="U413:V413"/>
    <mergeCell ref="B415:O416"/>
    <mergeCell ref="Q416:T416"/>
    <mergeCell ref="U416:V416"/>
    <mergeCell ref="B418:AP418"/>
    <mergeCell ref="B420:AP421"/>
    <mergeCell ref="B423:AP423"/>
    <mergeCell ref="A386:AP386"/>
    <mergeCell ref="B387:AP387"/>
    <mergeCell ref="B389:E389"/>
    <mergeCell ref="B393:E393"/>
    <mergeCell ref="B397:AP397"/>
    <mergeCell ref="B399:O399"/>
    <mergeCell ref="Q399:T399"/>
    <mergeCell ref="U399:V399"/>
    <mergeCell ref="Q405:T405"/>
    <mergeCell ref="U405:V405"/>
    <mergeCell ref="B391:AP391"/>
    <mergeCell ref="Q401:T401"/>
    <mergeCell ref="Q403:T403"/>
    <mergeCell ref="U401:V401"/>
    <mergeCell ref="U403:V403"/>
    <mergeCell ref="B401:O401"/>
    <mergeCell ref="B403:O403"/>
    <mergeCell ref="B405:O405"/>
    <mergeCell ref="C333:AP333"/>
    <mergeCell ref="B335:AP335"/>
    <mergeCell ref="B337:E337"/>
    <mergeCell ref="B339:AP339"/>
    <mergeCell ref="B340:AP340"/>
    <mergeCell ref="B342:E342"/>
    <mergeCell ref="B344:AP344"/>
    <mergeCell ref="B346:AR346"/>
    <mergeCell ref="B348:AP348"/>
    <mergeCell ref="B350:AP350"/>
    <mergeCell ref="B352:AP364"/>
    <mergeCell ref="B366:AP366"/>
    <mergeCell ref="B368:AP368"/>
    <mergeCell ref="B370:AP370"/>
    <mergeCell ref="B372:AP372"/>
    <mergeCell ref="B298:AP298"/>
    <mergeCell ref="B300:AP300"/>
    <mergeCell ref="B302:C302"/>
    <mergeCell ref="E302:I302"/>
    <mergeCell ref="B304:AP304"/>
    <mergeCell ref="W306:AE306"/>
    <mergeCell ref="AF306:AG306"/>
    <mergeCell ref="B312:AP312"/>
    <mergeCell ref="C314:AP314"/>
    <mergeCell ref="C316:AP316"/>
    <mergeCell ref="C320:AP320"/>
    <mergeCell ref="C322:AP322"/>
    <mergeCell ref="C324:AP324"/>
    <mergeCell ref="C326:AO326"/>
    <mergeCell ref="J328:AP328"/>
    <mergeCell ref="B330:AP331"/>
    <mergeCell ref="C332:AP332"/>
    <mergeCell ref="B308:AP308"/>
    <mergeCell ref="B170:AP170"/>
    <mergeCell ref="B196:O197"/>
    <mergeCell ref="B243:AP243"/>
    <mergeCell ref="C245:AP245"/>
    <mergeCell ref="C247:AP247"/>
    <mergeCell ref="C249:AP249"/>
    <mergeCell ref="C251:AP251"/>
    <mergeCell ref="C253:AP253"/>
    <mergeCell ref="C255:H255"/>
    <mergeCell ref="I255:AG255"/>
    <mergeCell ref="C237:AP237"/>
    <mergeCell ref="C239:AP239"/>
    <mergeCell ref="Q196:AP197"/>
    <mergeCell ref="C310:AP310"/>
    <mergeCell ref="Q141:AK141"/>
    <mergeCell ref="AM141:AP141"/>
    <mergeCell ref="C156:G156"/>
    <mergeCell ref="B158:AP158"/>
    <mergeCell ref="B162:AP163"/>
    <mergeCell ref="AE165:AP165"/>
    <mergeCell ref="C166:AC166"/>
    <mergeCell ref="A168:AP168"/>
    <mergeCell ref="Q203:T203"/>
    <mergeCell ref="B199:O199"/>
    <mergeCell ref="B201:O201"/>
    <mergeCell ref="C173:AP173"/>
    <mergeCell ref="B171:AP171"/>
    <mergeCell ref="B194:AP194"/>
    <mergeCell ref="B257:AP257"/>
    <mergeCell ref="B259:AP273"/>
    <mergeCell ref="B275:AP275"/>
    <mergeCell ref="B276:AP276"/>
    <mergeCell ref="B278:AP292"/>
    <mergeCell ref="B294:AP294"/>
    <mergeCell ref="B296:D296"/>
    <mergeCell ref="H296:I296"/>
    <mergeCell ref="B241:AP241"/>
    <mergeCell ref="Z118:AE118"/>
    <mergeCell ref="AF118:AG118"/>
    <mergeCell ref="AI118:AN118"/>
    <mergeCell ref="AO118:AP118"/>
    <mergeCell ref="Q108:AP108"/>
    <mergeCell ref="A109:AP109"/>
    <mergeCell ref="B141:O141"/>
    <mergeCell ref="C154:G154"/>
    <mergeCell ref="V143:AP143"/>
    <mergeCell ref="B145:O145"/>
    <mergeCell ref="Q145:AP145"/>
    <mergeCell ref="B147:O147"/>
    <mergeCell ref="Q147:AP147"/>
    <mergeCell ref="B149:O149"/>
    <mergeCell ref="Q149:AP149"/>
    <mergeCell ref="B143:O143"/>
    <mergeCell ref="Q143:T143"/>
    <mergeCell ref="B131:AP131"/>
    <mergeCell ref="C133:AP133"/>
    <mergeCell ref="C135:AP135"/>
    <mergeCell ref="B137:AP137"/>
    <mergeCell ref="B139:O139"/>
    <mergeCell ref="Q139:AP139"/>
    <mergeCell ref="B120:O120"/>
    <mergeCell ref="V120:X120"/>
    <mergeCell ref="AB120:AC120"/>
    <mergeCell ref="AO120:AP120"/>
    <mergeCell ref="A121:AP121"/>
    <mergeCell ref="B122:AP123"/>
    <mergeCell ref="C125:AP125"/>
    <mergeCell ref="C127:AP127"/>
    <mergeCell ref="B129:AP129"/>
    <mergeCell ref="B493:E493"/>
    <mergeCell ref="G493:L493"/>
    <mergeCell ref="M493:N493"/>
    <mergeCell ref="P493:S493"/>
    <mergeCell ref="X493:AC493"/>
    <mergeCell ref="AD493:AE493"/>
    <mergeCell ref="AG493:AJ493"/>
    <mergeCell ref="B495:AJ495"/>
    <mergeCell ref="AK495:AN495"/>
    <mergeCell ref="AO495:AP495"/>
    <mergeCell ref="A496:AP496"/>
    <mergeCell ref="B515:E515"/>
    <mergeCell ref="G515:L515"/>
    <mergeCell ref="M515:N515"/>
    <mergeCell ref="P515:S515"/>
    <mergeCell ref="X515:AC515"/>
    <mergeCell ref="B560:O560"/>
    <mergeCell ref="Q560:V560"/>
    <mergeCell ref="AD515:AE515"/>
    <mergeCell ref="B510:AP510"/>
    <mergeCell ref="B512:E513"/>
    <mergeCell ref="G512:N513"/>
    <mergeCell ref="P512:S513"/>
    <mergeCell ref="U512:AE513"/>
    <mergeCell ref="AG512:AO513"/>
    <mergeCell ref="AG515:AJ515"/>
    <mergeCell ref="B517:E517"/>
    <mergeCell ref="G517:L517"/>
    <mergeCell ref="M517:N517"/>
    <mergeCell ref="P517:S517"/>
    <mergeCell ref="X517:AC517"/>
    <mergeCell ref="AD517:AE517"/>
    <mergeCell ref="B545:AP545"/>
    <mergeCell ref="W560:X560"/>
    <mergeCell ref="W569:X569"/>
    <mergeCell ref="W558:X558"/>
    <mergeCell ref="Z560:AG560"/>
    <mergeCell ref="A564:AP564"/>
    <mergeCell ref="B565:AP565"/>
    <mergeCell ref="Q567:X567"/>
    <mergeCell ref="Z567:AI567"/>
    <mergeCell ref="AH558:AI558"/>
    <mergeCell ref="AH560:AI560"/>
    <mergeCell ref="B458:AP459"/>
    <mergeCell ref="B460:AP460"/>
    <mergeCell ref="B462:F463"/>
    <mergeCell ref="I462:Q463"/>
    <mergeCell ref="S462:V463"/>
    <mergeCell ref="X462:AN463"/>
    <mergeCell ref="I465:N465"/>
    <mergeCell ref="AF467:AK467"/>
    <mergeCell ref="AL467:AM467"/>
    <mergeCell ref="AA680:AB680"/>
    <mergeCell ref="AH676:AI676"/>
    <mergeCell ref="AH674:AI674"/>
    <mergeCell ref="AD680:AG680"/>
    <mergeCell ref="B684:AP684"/>
    <mergeCell ref="P674:S674"/>
    <mergeCell ref="AH680:AI680"/>
    <mergeCell ref="W425:X425"/>
    <mergeCell ref="B427:O427"/>
    <mergeCell ref="Q427:V427"/>
    <mergeCell ref="W427:X427"/>
    <mergeCell ref="B429:O429"/>
    <mergeCell ref="Q429:V429"/>
    <mergeCell ref="W429:X429"/>
    <mergeCell ref="AL473:AM473"/>
    <mergeCell ref="B447:O447"/>
    <mergeCell ref="Q447:V447"/>
    <mergeCell ref="W447:X447"/>
    <mergeCell ref="B449:O449"/>
    <mergeCell ref="Q449:V449"/>
    <mergeCell ref="W449:X449"/>
    <mergeCell ref="B451:AP451"/>
    <mergeCell ref="B453:AP453"/>
    <mergeCell ref="B455:AP456"/>
    <mergeCell ref="B409:O409"/>
    <mergeCell ref="Q409:T409"/>
    <mergeCell ref="U409:V409"/>
    <mergeCell ref="B411:O411"/>
    <mergeCell ref="Q411:T411"/>
    <mergeCell ref="U411:V411"/>
    <mergeCell ref="B407:O407"/>
    <mergeCell ref="C695:AP695"/>
    <mergeCell ref="AH678:AI678"/>
    <mergeCell ref="AD678:AG678"/>
    <mergeCell ref="AD676:AG676"/>
    <mergeCell ref="B678:N678"/>
    <mergeCell ref="B674:N674"/>
    <mergeCell ref="B676:N676"/>
    <mergeCell ref="P678:S678"/>
    <mergeCell ref="AD674:AG674"/>
    <mergeCell ref="AO680:AP680"/>
    <mergeCell ref="AK680:AN680"/>
    <mergeCell ref="AK678:AN678"/>
    <mergeCell ref="AK676:AN676"/>
    <mergeCell ref="AO674:AP674"/>
    <mergeCell ref="AO678:AP678"/>
    <mergeCell ref="T678:U678"/>
    <mergeCell ref="T676:U676"/>
    <mergeCell ref="Z609:AG609"/>
    <mergeCell ref="Q601:V601"/>
    <mergeCell ref="B579:AP579"/>
    <mergeCell ref="AH569:AI569"/>
    <mergeCell ref="Q571:V571"/>
    <mergeCell ref="Z569:AG569"/>
    <mergeCell ref="B588:AP594"/>
    <mergeCell ref="B374:O374"/>
    <mergeCell ref="B376:O376"/>
    <mergeCell ref="B378:O378"/>
    <mergeCell ref="Q378:T378"/>
    <mergeCell ref="B380:O381"/>
    <mergeCell ref="B383:O384"/>
    <mergeCell ref="Q384:T384"/>
    <mergeCell ref="B469:E469"/>
    <mergeCell ref="Q374:T374"/>
    <mergeCell ref="Q376:T376"/>
    <mergeCell ref="Q407:T407"/>
    <mergeCell ref="B425:O425"/>
    <mergeCell ref="Q425:V425"/>
    <mergeCell ref="B437:AP437"/>
    <mergeCell ref="B439:G439"/>
    <mergeCell ref="B441:AP441"/>
    <mergeCell ref="U407:V407"/>
    <mergeCell ref="R634:Y634"/>
    <mergeCell ref="H439:I439"/>
    <mergeCell ref="AH571:AI571"/>
    <mergeCell ref="W575:X575"/>
    <mergeCell ref="Z575:AG575"/>
    <mergeCell ref="B656:P656"/>
    <mergeCell ref="R656:Y656"/>
    <mergeCell ref="Z656:AA656"/>
    <mergeCell ref="R646:Y646"/>
    <mergeCell ref="B648:P648"/>
    <mergeCell ref="B631:P631"/>
    <mergeCell ref="Z631:AG631"/>
    <mergeCell ref="B633:P634"/>
    <mergeCell ref="B443:O443"/>
    <mergeCell ref="Q443:V443"/>
    <mergeCell ref="W443:X443"/>
    <mergeCell ref="B445:O445"/>
    <mergeCell ref="Q445:V445"/>
    <mergeCell ref="W445:X445"/>
    <mergeCell ref="B473:E473"/>
    <mergeCell ref="B486:AO486"/>
    <mergeCell ref="I473:N473"/>
    <mergeCell ref="S473:V473"/>
    <mergeCell ref="AF473:AK473"/>
    <mergeCell ref="B629:P629"/>
    <mergeCell ref="W609:X609"/>
    <mergeCell ref="Q77:T77"/>
    <mergeCell ref="V77:AP77"/>
    <mergeCell ref="Z629:AA629"/>
    <mergeCell ref="B601:O601"/>
    <mergeCell ref="B599:O599"/>
    <mergeCell ref="W599:X599"/>
    <mergeCell ref="Q599:V599"/>
    <mergeCell ref="B575:O575"/>
    <mergeCell ref="Q575:V575"/>
    <mergeCell ref="Q381:T381"/>
    <mergeCell ref="Z627:AA627"/>
    <mergeCell ref="Z611:AG611"/>
    <mergeCell ref="V203:AP203"/>
    <mergeCell ref="B203:O203"/>
    <mergeCell ref="B205:O205"/>
    <mergeCell ref="B318:AP318"/>
    <mergeCell ref="B465:E465"/>
    <mergeCell ref="Q613:V613"/>
    <mergeCell ref="B558:O558"/>
    <mergeCell ref="B613:O613"/>
    <mergeCell ref="B611:O611"/>
    <mergeCell ref="B609:O609"/>
    <mergeCell ref="B42:AP42"/>
    <mergeCell ref="C44:AP44"/>
    <mergeCell ref="AM67:AP67"/>
    <mergeCell ref="B179:AP179"/>
    <mergeCell ref="AM201:AP201"/>
    <mergeCell ref="Q94:AK94"/>
    <mergeCell ref="AM94:AP94"/>
    <mergeCell ref="B96:O96"/>
    <mergeCell ref="Q96:T96"/>
    <mergeCell ref="V96:AP96"/>
    <mergeCell ref="V87:AP87"/>
    <mergeCell ref="B108:O108"/>
    <mergeCell ref="Q98:AP98"/>
    <mergeCell ref="B114:O114"/>
    <mergeCell ref="Q114:AP114"/>
    <mergeCell ref="B116:O116"/>
    <mergeCell ref="Q116:AP116"/>
    <mergeCell ref="B118:O118"/>
    <mergeCell ref="Q118:V118"/>
    <mergeCell ref="W118:X118"/>
    <mergeCell ref="B77:O77"/>
    <mergeCell ref="B83:O83"/>
    <mergeCell ref="AC67:AF67"/>
    <mergeCell ref="B151:AP152"/>
    <mergeCell ref="B6:AP6"/>
    <mergeCell ref="B2:AF4"/>
    <mergeCell ref="B15:AP16"/>
    <mergeCell ref="AE38:AP38"/>
    <mergeCell ref="AE36:AP36"/>
    <mergeCell ref="H11:I11"/>
    <mergeCell ref="C36:N36"/>
    <mergeCell ref="C32:N32"/>
    <mergeCell ref="J11:Q11"/>
    <mergeCell ref="J25:AP25"/>
    <mergeCell ref="B25:C25"/>
    <mergeCell ref="D25:I25"/>
    <mergeCell ref="B26:AP26"/>
    <mergeCell ref="B23:AP23"/>
    <mergeCell ref="AH8:AP8"/>
    <mergeCell ref="AH9:AP9"/>
    <mergeCell ref="AI10:AP11"/>
    <mergeCell ref="AG2:AP2"/>
    <mergeCell ref="AH7:AP7"/>
    <mergeCell ref="B20:AP21"/>
    <mergeCell ref="B30:AP30"/>
    <mergeCell ref="Q32:AB32"/>
    <mergeCell ref="B34:AP34"/>
    <mergeCell ref="Q38:AB38"/>
    <mergeCell ref="B85:O85"/>
    <mergeCell ref="B79:O79"/>
    <mergeCell ref="B81:AP81"/>
    <mergeCell ref="Q83:AP83"/>
    <mergeCell ref="Q36:AB36"/>
    <mergeCell ref="B13:AP13"/>
    <mergeCell ref="B28:AP28"/>
    <mergeCell ref="C50:AP50"/>
    <mergeCell ref="B40:AP40"/>
    <mergeCell ref="Q75:AK75"/>
    <mergeCell ref="AM75:AP75"/>
    <mergeCell ref="B75:O75"/>
    <mergeCell ref="Q85:AK85"/>
    <mergeCell ref="AM85:AP85"/>
    <mergeCell ref="B73:O73"/>
    <mergeCell ref="AE32:AP32"/>
    <mergeCell ref="B18:AP18"/>
    <mergeCell ref="C38:N38"/>
    <mergeCell ref="C46:AP46"/>
    <mergeCell ref="C48:AP48"/>
    <mergeCell ref="B53:AP53"/>
    <mergeCell ref="C69:AP69"/>
    <mergeCell ref="B71:AP71"/>
    <mergeCell ref="Q73:AP73"/>
    <mergeCell ref="B87:O87"/>
    <mergeCell ref="Q87:T87"/>
    <mergeCell ref="B106:O106"/>
    <mergeCell ref="Q106:T106"/>
    <mergeCell ref="V106:AP106"/>
    <mergeCell ref="B98:O98"/>
    <mergeCell ref="A99:AP99"/>
    <mergeCell ref="B100:AP100"/>
    <mergeCell ref="B102:O102"/>
    <mergeCell ref="B92:O92"/>
    <mergeCell ref="Q92:AP92"/>
    <mergeCell ref="B94:O94"/>
    <mergeCell ref="B110:AP110"/>
    <mergeCell ref="B112:O112"/>
    <mergeCell ref="Q112:AP112"/>
    <mergeCell ref="Q102:AP102"/>
    <mergeCell ref="B104:O104"/>
    <mergeCell ref="Q104:AK104"/>
    <mergeCell ref="AM104:AP104"/>
    <mergeCell ref="A89:AP89"/>
    <mergeCell ref="B90:AP90"/>
    <mergeCell ref="C55:AP55"/>
    <mergeCell ref="C57:AP57"/>
    <mergeCell ref="B59:AP59"/>
    <mergeCell ref="C63:AP63"/>
    <mergeCell ref="B65:AP65"/>
    <mergeCell ref="AH67:AK67"/>
    <mergeCell ref="C61:AP61"/>
    <mergeCell ref="C67:V67"/>
    <mergeCell ref="X67:AA67"/>
    <mergeCell ref="AD670:AG670"/>
    <mergeCell ref="W670:Z670"/>
    <mergeCell ref="B187:AP188"/>
    <mergeCell ref="C181:AP181"/>
    <mergeCell ref="C175:AP175"/>
    <mergeCell ref="B233:AP233"/>
    <mergeCell ref="B235:AP235"/>
    <mergeCell ref="B231:AP231"/>
    <mergeCell ref="Q209:T209"/>
    <mergeCell ref="Q207:AK207"/>
    <mergeCell ref="V209:AP209"/>
    <mergeCell ref="B209:O209"/>
    <mergeCell ref="B207:O207"/>
    <mergeCell ref="AM207:AP207"/>
    <mergeCell ref="Q201:AK201"/>
    <mergeCell ref="C185:AP185"/>
    <mergeCell ref="C190:AP190"/>
    <mergeCell ref="C192:AP192"/>
    <mergeCell ref="C183:AP183"/>
    <mergeCell ref="B177:AP177"/>
    <mergeCell ref="R627:Y627"/>
    <mergeCell ref="R625:Y625"/>
    <mergeCell ref="Z634:AA634"/>
    <mergeCell ref="R629:Y629"/>
  </mergeCells>
  <dataValidations count="10">
    <dataValidation type="whole" allowBlank="1" showInputMessage="1" showErrorMessage="1" error="De waarde die u invult, moet tussen 0000 en 9999 liggen." sqref="S465:V465 S467:V467 S469:V469 S471:V471 S473:V473 S475:V475 S477:V477 S479:V479 P491:S491 P493:S493 S503:V503 S505:V505 P515:S515 P517:S517" xr:uid="{FD6E1278-A620-481B-889C-5BF934AEC214}">
      <formula1>0</formula1>
      <formula2>9999</formula2>
    </dataValidation>
    <dataValidation type="decimal" operator="greaterThanOrEqual" allowBlank="1" showInputMessage="1" showErrorMessage="1" error="De waarde die u invult, moet groter of gelijk aan nul zijn." sqref="W306:AE306" xr:uid="{0E2E9745-F70E-4085-90B6-A6ACEEC64DD8}">
      <formula1>0</formula1>
    </dataValidation>
    <dataValidation type="whole" allowBlank="1" showInputMessage="1" showErrorMessage="1" error="De waarde die u invult, moet uit gehele getallen bestaan." sqref="Q79:T79 V79:X79 Z79:AB79" xr:uid="{7A588B06-DAA4-4CD0-840E-6206182A838D}">
      <formula1>0</formula1>
      <formula2>9</formula2>
    </dataValidation>
    <dataValidation type="whole" allowBlank="1" showInputMessage="1" showErrorMessage="1" error="De waarde die u invult, moet tussen 1000 en 9999 liggen." sqref="Q77:T77 Q203:T203 Q143:T143 Q106:T106 Q96:T96 Q87:T87 Q209:T210 Q216:T216 Q218:T223 Q225:T227" xr:uid="{55F22635-7387-4850-94C5-2F61EA224866}">
      <formula1>1000</formula1>
      <formula2>9999</formula2>
    </dataValidation>
    <dataValidation type="decimal" operator="greaterThanOrEqual" allowBlank="1" showInputMessage="1" showErrorMessage="1" error="De waarde die u invult, moet steeds groter of gelijk aan nul zijn." sqref="R648:Y648 R650:Y650 R652:Y652 R654:Y654 R625:Y625 Z609:AG609 Z611:AG611 Z613:AG613 Z615:AG615 Z599:AG599 Z601:AG601 B583:I583 Z569:AG569 Z571:AG571 Z573:AG573 Z575:AG575 Z558:AG558 Z560:AG560" xr:uid="{52E72C44-D55C-4FE3-8D1A-75EACEDFA6AC}">
      <formula1>0</formula1>
    </dataValidation>
    <dataValidation type="whole" allowBlank="1" showInputMessage="1" showErrorMessage="1" error="De waarde die u invult, moet tussen 0000 en 9999 liggen." sqref="AB717:AE717 J296:M296 AD120:AG120" xr:uid="{C7110269-8C00-4579-997C-4EA21071CC01}">
      <formula1>0</formula1>
      <formula2>9</formula2>
    </dataValidation>
    <dataValidation type="whole" allowBlank="1" showInputMessage="1" showErrorMessage="1" error="De waarde die u invult, moet tussen 0 en 1 liggen." sqref="Y120 W717 E296" xr:uid="{A728C520-1642-416A-9EBC-8ACB4C9BAB4E}">
      <formula1>0</formula1>
      <formula2>1</formula2>
    </dataValidation>
    <dataValidation type="whole" allowBlank="1" showInputMessage="1" showErrorMessage="1" error="De waarde die u invult, moet tussen 0 en 3 liggen." sqref="S120 Q717" xr:uid="{C99DE01F-BBF6-4339-BD03-78DC8A372EB8}">
      <formula1>0</formula1>
      <formula2>3</formula2>
    </dataValidation>
    <dataValidation type="whole" allowBlank="1" showInputMessage="1" showErrorMessage="1" error="De waarde die u invult, moet tussen 0 en 9 liggen." sqref="B160:E160 G160:I160 K160:M160 X717 R717 F296 T120 Z120 K154:X154" xr:uid="{A3A2E703-F1D1-45EF-A334-0EB1C56E72C9}">
      <formula1>0</formula1>
      <formula2>9</formula2>
    </dataValidation>
    <dataValidation type="whole" operator="greaterThanOrEqual" allowBlank="1" showInputMessage="1" showErrorMessage="1" error="De waarde die u invult, moet uit gehele getallen bestaan." sqref="B342:E342 B337:E337 Q374:T374 Z118:AE118 AI118:AN118 Q118:V118 Q599:V599 Q601:V601 Q603:V603 Q609:V609 Q611:V611 Q613:V613 Q615:V615 Q569:V569 Q571:V571 Q573:V573 Q575:V575 Q562:V562 Q560:V560 Q558:V558 Q543:V543 Q541:V541 Q539:V539 Q537:V537 Q523:V523 Q525:V525 Q527:V527 Q529:V529 Q531:V531 Q533:V533 G515:L515 G517:L517 I503:N503 I505:N505 G491:L491 G493:L493 I465:N465 I467:N467 I469:N469 I471:N471 I473:N473 I475:N475 I477:N477 I479:N479 Q413:T413 Q411:T411 Q409:T409 S406 Q407:T407 Q405:T405 S404 Q403:T403 Q401:T401 Q399:T399 D392 B393:E393 B389:E389 Q381:T381 Q376:T376 B302:C302" xr:uid="{0B721D9E-9161-49A5-8EF7-816CB8D6364D}">
      <formula1>0</formula1>
    </dataValidation>
  </dataValidations>
  <hyperlinks>
    <hyperlink ref="B11" r:id="rId1" xr:uid="{82A434E2-2DB0-4A96-99A1-B0E96367B01F}"/>
    <hyperlink ref="J11" r:id="rId2" xr:uid="{C9F33312-1CEC-4CCE-B153-582052142A05}"/>
    <hyperlink ref="D25" r:id="rId3" xr:uid="{60C5D8B3-3C5D-4845-9FA9-D0EB515F5038}"/>
    <hyperlink ref="V555" r:id="rId4" xr:uid="{DCABB0E5-C8B8-4AE0-ACE2-A301ECA2191E}"/>
    <hyperlink ref="B732" r:id="rId5" xr:uid="{627E3C76-5BDB-48D2-A602-02603302E137}"/>
    <hyperlink ref="V595" r:id="rId6" xr:uid="{99B46EA1-4389-458C-893A-5AF84651EEFF}"/>
    <hyperlink ref="D213" r:id="rId7" xr:uid="{3B1ABDE2-A2A6-437F-842E-CFD3C5CB4379}"/>
  </hyperlinks>
  <pageMargins left="0.23622047244094491" right="0.23622047244094491" top="0.74803149606299213" bottom="0.74803149606299213" header="0.31496062992125984" footer="0.31496062992125984"/>
  <pageSetup paperSize="9" orientation="portrait" r:id="rId8"/>
  <headerFooter>
    <oddFooter>&amp;LSubsidieaanvraag voor een infrastructuurproject in het buitengewoon basisonderwijs&amp;Rpagina &amp;P van &amp;N</oddFooter>
  </headerFooter>
  <rowBreaks count="17" manualBreakCount="17">
    <brk id="64" max="16383" man="1"/>
    <brk id="136" max="16383" man="1"/>
    <brk id="274" max="16383" man="1"/>
    <brk id="334" max="16383" man="1"/>
    <brk id="365" max="16383" man="1"/>
    <brk id="436" max="16383" man="1"/>
    <brk id="496" max="16383" man="1"/>
    <brk id="544" max="16383" man="1"/>
    <brk id="616" max="16383" man="1"/>
    <brk id="406" man="1"/>
    <brk id="487" man="1"/>
    <brk id="573" man="1"/>
    <brk id="166" man="1"/>
    <brk id="332" man="1"/>
    <brk id="258" man="1"/>
    <brk id="77" man="1"/>
    <brk id="683" max="16383"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29" r:id="rId14" name="RB_Op_Wachtlijst_True">
              <controlPr defaultSize="0" autoFill="0" autoLine="0" autoPict="0">
                <anchor moveWithCells="1">
                  <from>
                    <xdr:col>0</xdr:col>
                    <xdr:colOff>160020</xdr:colOff>
                    <xdr:row>65</xdr:row>
                    <xdr:rowOff>0</xdr:rowOff>
                  </from>
                  <to>
                    <xdr:col>2</xdr:col>
                    <xdr:colOff>121920</xdr:colOff>
                    <xdr:row>67</xdr:row>
                    <xdr:rowOff>0</xdr:rowOff>
                  </to>
                </anchor>
              </controlPr>
            </control>
          </mc:Choice>
        </mc:AlternateContent>
        <mc:AlternateContent xmlns:mc="http://schemas.openxmlformats.org/markup-compatibility/2006">
          <mc:Choice Requires="x14">
            <control shapeId="1030" r:id="rId15" name="RB_Op_Wachtlijst_False">
              <controlPr defaultSize="0" autoFill="0" autoLine="0" autoPict="0">
                <anchor moveWithCells="1">
                  <from>
                    <xdr:col>0</xdr:col>
                    <xdr:colOff>160020</xdr:colOff>
                    <xdr:row>67</xdr:row>
                    <xdr:rowOff>0</xdr:rowOff>
                  </from>
                  <to>
                    <xdr:col>2</xdr:col>
                    <xdr:colOff>121920</xdr:colOff>
                    <xdr:row>69</xdr:row>
                    <xdr:rowOff>38100</xdr:rowOff>
                  </to>
                </anchor>
              </controlPr>
            </control>
          </mc:Choice>
        </mc:AlternateContent>
        <mc:AlternateContent xmlns:mc="http://schemas.openxmlformats.org/markup-compatibility/2006">
          <mc:Choice Requires="x14">
            <control shapeId="1031" r:id="rId16" name="RB_CritRationalisatieProgr_True">
              <controlPr defaultSize="0" autoFill="0" autoLine="0" autoPict="0">
                <anchor moveWithCells="1">
                  <from>
                    <xdr:col>0</xdr:col>
                    <xdr:colOff>160020</xdr:colOff>
                    <xdr:row>171</xdr:row>
                    <xdr:rowOff>0</xdr:rowOff>
                  </from>
                  <to>
                    <xdr:col>2</xdr:col>
                    <xdr:colOff>121920</xdr:colOff>
                    <xdr:row>174</xdr:row>
                    <xdr:rowOff>38100</xdr:rowOff>
                  </to>
                </anchor>
              </controlPr>
            </control>
          </mc:Choice>
        </mc:AlternateContent>
        <mc:AlternateContent xmlns:mc="http://schemas.openxmlformats.org/markup-compatibility/2006">
          <mc:Choice Requires="x14">
            <control shapeId="1032" r:id="rId17" name="RB_CritRationalisatieProgr_F">
              <controlPr defaultSize="0" autoFill="0" autoLine="0" autoPict="0">
                <anchor moveWithCells="1">
                  <from>
                    <xdr:col>0</xdr:col>
                    <xdr:colOff>160020</xdr:colOff>
                    <xdr:row>172</xdr:row>
                    <xdr:rowOff>152400</xdr:rowOff>
                  </from>
                  <to>
                    <xdr:col>2</xdr:col>
                    <xdr:colOff>121920</xdr:colOff>
                    <xdr:row>175</xdr:row>
                    <xdr:rowOff>0</xdr:rowOff>
                  </to>
                </anchor>
              </controlPr>
            </control>
          </mc:Choice>
        </mc:AlternateContent>
        <mc:AlternateContent xmlns:mc="http://schemas.openxmlformats.org/markup-compatibility/2006">
          <mc:Choice Requires="x14">
            <control shapeId="1033" r:id="rId18" name="CB_Eigenaar">
              <controlPr defaultSize="0" autoFill="0" autoLine="0" autoPict="0">
                <anchor moveWithCells="1">
                  <from>
                    <xdr:col>0</xdr:col>
                    <xdr:colOff>160020</xdr:colOff>
                    <xdr:row>179</xdr:row>
                    <xdr:rowOff>0</xdr:rowOff>
                  </from>
                  <to>
                    <xdr:col>2</xdr:col>
                    <xdr:colOff>121920</xdr:colOff>
                    <xdr:row>182</xdr:row>
                    <xdr:rowOff>38100</xdr:rowOff>
                  </to>
                </anchor>
              </controlPr>
            </control>
          </mc:Choice>
        </mc:AlternateContent>
        <mc:AlternateContent xmlns:mc="http://schemas.openxmlformats.org/markup-compatibility/2006">
          <mc:Choice Requires="x14">
            <control shapeId="1034" r:id="rId19" name="CB_HouderZakelijkRecht">
              <controlPr defaultSize="0" autoFill="0" autoLine="0" autoPict="0">
                <anchor moveWithCells="1">
                  <from>
                    <xdr:col>0</xdr:col>
                    <xdr:colOff>160020</xdr:colOff>
                    <xdr:row>180</xdr:row>
                    <xdr:rowOff>152400</xdr:rowOff>
                  </from>
                  <to>
                    <xdr:col>2</xdr:col>
                    <xdr:colOff>121920</xdr:colOff>
                    <xdr:row>183</xdr:row>
                    <xdr:rowOff>0</xdr:rowOff>
                  </to>
                </anchor>
              </controlPr>
            </control>
          </mc:Choice>
        </mc:AlternateContent>
        <mc:AlternateContent xmlns:mc="http://schemas.openxmlformats.org/markup-compatibility/2006">
          <mc:Choice Requires="x14">
            <control shapeId="1035" r:id="rId20" name="CB_HouderOptieZakelijkRecht">
              <controlPr defaultSize="0" autoFill="0" autoLine="0" autoPict="0">
                <anchor moveWithCells="1">
                  <from>
                    <xdr:col>0</xdr:col>
                    <xdr:colOff>160020</xdr:colOff>
                    <xdr:row>182</xdr:row>
                    <xdr:rowOff>152400</xdr:rowOff>
                  </from>
                  <to>
                    <xdr:col>2</xdr:col>
                    <xdr:colOff>121920</xdr:colOff>
                    <xdr:row>185</xdr:row>
                    <xdr:rowOff>0</xdr:rowOff>
                  </to>
                </anchor>
              </controlPr>
            </control>
          </mc:Choice>
        </mc:AlternateContent>
        <mc:AlternateContent xmlns:mc="http://schemas.openxmlformats.org/markup-compatibility/2006">
          <mc:Choice Requires="x14">
            <control shapeId="1036" r:id="rId21" name="RB_BeschikSchoolgebVrij_True">
              <controlPr defaultSize="0" autoFill="0" autoLine="0" autoPict="0">
                <anchor moveWithCells="1">
                  <from>
                    <xdr:col>0</xdr:col>
                    <xdr:colOff>160020</xdr:colOff>
                    <xdr:row>188</xdr:row>
                    <xdr:rowOff>0</xdr:rowOff>
                  </from>
                  <to>
                    <xdr:col>2</xdr:col>
                    <xdr:colOff>121920</xdr:colOff>
                    <xdr:row>191</xdr:row>
                    <xdr:rowOff>38100</xdr:rowOff>
                  </to>
                </anchor>
              </controlPr>
            </control>
          </mc:Choice>
        </mc:AlternateContent>
        <mc:AlternateContent xmlns:mc="http://schemas.openxmlformats.org/markup-compatibility/2006">
          <mc:Choice Requires="x14">
            <control shapeId="1037" r:id="rId22" name="RB_BeschikSchoolgebVrij_False">
              <controlPr defaultSize="0" autoFill="0" autoLine="0" autoPict="0">
                <anchor moveWithCells="1">
                  <from>
                    <xdr:col>0</xdr:col>
                    <xdr:colOff>160020</xdr:colOff>
                    <xdr:row>189</xdr:row>
                    <xdr:rowOff>152400</xdr:rowOff>
                  </from>
                  <to>
                    <xdr:col>2</xdr:col>
                    <xdr:colOff>121920</xdr:colOff>
                    <xdr:row>192</xdr:row>
                    <xdr:rowOff>0</xdr:rowOff>
                  </to>
                </anchor>
              </controlPr>
            </control>
          </mc:Choice>
        </mc:AlternateContent>
        <mc:AlternateContent xmlns:mc="http://schemas.openxmlformats.org/markup-compatibility/2006">
          <mc:Choice Requires="x14">
            <control shapeId="1038" r:id="rId23" name="CB_Nieuwbouw">
              <controlPr defaultSize="0" autoFill="0" autoLine="0" autoPict="0">
                <anchor moveWithCells="1">
                  <from>
                    <xdr:col>0</xdr:col>
                    <xdr:colOff>160020</xdr:colOff>
                    <xdr:row>235</xdr:row>
                    <xdr:rowOff>0</xdr:rowOff>
                  </from>
                  <to>
                    <xdr:col>2</xdr:col>
                    <xdr:colOff>121920</xdr:colOff>
                    <xdr:row>238</xdr:row>
                    <xdr:rowOff>38100</xdr:rowOff>
                  </to>
                </anchor>
              </controlPr>
            </control>
          </mc:Choice>
        </mc:AlternateContent>
        <mc:AlternateContent xmlns:mc="http://schemas.openxmlformats.org/markup-compatibility/2006">
          <mc:Choice Requires="x14">
            <control shapeId="1039" r:id="rId24" name="CB_Verbouwingswerken">
              <controlPr defaultSize="0" autoFill="0" autoLine="0" autoPict="0">
                <anchor moveWithCells="1">
                  <from>
                    <xdr:col>0</xdr:col>
                    <xdr:colOff>160020</xdr:colOff>
                    <xdr:row>237</xdr:row>
                    <xdr:rowOff>0</xdr:rowOff>
                  </from>
                  <to>
                    <xdr:col>2</xdr:col>
                    <xdr:colOff>121920</xdr:colOff>
                    <xdr:row>239</xdr:row>
                    <xdr:rowOff>38100</xdr:rowOff>
                  </to>
                </anchor>
              </controlPr>
            </control>
          </mc:Choice>
        </mc:AlternateContent>
        <mc:AlternateContent xmlns:mc="http://schemas.openxmlformats.org/markup-compatibility/2006">
          <mc:Choice Requires="x14">
            <control shapeId="1040" r:id="rId25" name="RB_Prov_Ant">
              <controlPr defaultSize="0" autoFill="0" autoLine="0" autoPict="0">
                <anchor moveWithCells="1">
                  <from>
                    <xdr:col>0</xdr:col>
                    <xdr:colOff>160020</xdr:colOff>
                    <xdr:row>33</xdr:row>
                    <xdr:rowOff>182880</xdr:rowOff>
                  </from>
                  <to>
                    <xdr:col>2</xdr:col>
                    <xdr:colOff>121920</xdr:colOff>
                    <xdr:row>37</xdr:row>
                    <xdr:rowOff>30480</xdr:rowOff>
                  </to>
                </anchor>
              </controlPr>
            </control>
          </mc:Choice>
        </mc:AlternateContent>
        <mc:AlternateContent xmlns:mc="http://schemas.openxmlformats.org/markup-compatibility/2006">
          <mc:Choice Requires="x14">
            <control shapeId="1041" r:id="rId26" name="Check Box 32">
              <controlPr defaultSize="0" autoFill="0" autoLine="0" autoPict="0">
                <anchor moveWithCells="1">
                  <from>
                    <xdr:col>0</xdr:col>
                    <xdr:colOff>160020</xdr:colOff>
                    <xdr:row>35</xdr:row>
                    <xdr:rowOff>152400</xdr:rowOff>
                  </from>
                  <to>
                    <xdr:col>2</xdr:col>
                    <xdr:colOff>121920</xdr:colOff>
                    <xdr:row>38</xdr:row>
                    <xdr:rowOff>0</xdr:rowOff>
                  </to>
                </anchor>
              </controlPr>
            </control>
          </mc:Choice>
        </mc:AlternateContent>
        <mc:AlternateContent xmlns:mc="http://schemas.openxmlformats.org/markup-compatibility/2006">
          <mc:Choice Requires="x14">
            <control shapeId="1042" r:id="rId27" name="RB_Prov_BHG">
              <controlPr defaultSize="0" autoFill="0" autoLine="0" autoPict="0">
                <anchor moveWithCells="1">
                  <from>
                    <xdr:col>0</xdr:col>
                    <xdr:colOff>160020</xdr:colOff>
                    <xdr:row>35</xdr:row>
                    <xdr:rowOff>152400</xdr:rowOff>
                  </from>
                  <to>
                    <xdr:col>2</xdr:col>
                    <xdr:colOff>121920</xdr:colOff>
                    <xdr:row>38</xdr:row>
                    <xdr:rowOff>0</xdr:rowOff>
                  </to>
                </anchor>
              </controlPr>
            </control>
          </mc:Choice>
        </mc:AlternateContent>
        <mc:AlternateContent xmlns:mc="http://schemas.openxmlformats.org/markup-compatibility/2006">
          <mc:Choice Requires="x14">
            <control shapeId="1043" r:id="rId28" name="RB_Prov_Lim">
              <controlPr defaultSize="0" autoFill="0" autoLine="0" autoPict="0">
                <anchor moveWithCells="1">
                  <from>
                    <xdr:col>14</xdr:col>
                    <xdr:colOff>106680</xdr:colOff>
                    <xdr:row>33</xdr:row>
                    <xdr:rowOff>182880</xdr:rowOff>
                  </from>
                  <to>
                    <xdr:col>16</xdr:col>
                    <xdr:colOff>121920</xdr:colOff>
                    <xdr:row>37</xdr:row>
                    <xdr:rowOff>30480</xdr:rowOff>
                  </to>
                </anchor>
              </controlPr>
            </control>
          </mc:Choice>
        </mc:AlternateContent>
        <mc:AlternateContent xmlns:mc="http://schemas.openxmlformats.org/markup-compatibility/2006">
          <mc:Choice Requires="x14">
            <control shapeId="1044" r:id="rId29" name="RB_Prov_OV">
              <controlPr defaultSize="0" autoFill="0" autoLine="0" autoPict="0">
                <anchor moveWithCells="1">
                  <from>
                    <xdr:col>14</xdr:col>
                    <xdr:colOff>106680</xdr:colOff>
                    <xdr:row>35</xdr:row>
                    <xdr:rowOff>152400</xdr:rowOff>
                  </from>
                  <to>
                    <xdr:col>16</xdr:col>
                    <xdr:colOff>121920</xdr:colOff>
                    <xdr:row>38</xdr:row>
                    <xdr:rowOff>0</xdr:rowOff>
                  </to>
                </anchor>
              </controlPr>
            </control>
          </mc:Choice>
        </mc:AlternateContent>
        <mc:AlternateContent xmlns:mc="http://schemas.openxmlformats.org/markup-compatibility/2006">
          <mc:Choice Requires="x14">
            <control shapeId="1045" r:id="rId30" name="RB_Prov_VB">
              <controlPr defaultSize="0" autoFill="0" autoLine="0" autoPict="0">
                <anchor moveWithCells="1">
                  <from>
                    <xdr:col>28</xdr:col>
                    <xdr:colOff>106680</xdr:colOff>
                    <xdr:row>33</xdr:row>
                    <xdr:rowOff>182880</xdr:rowOff>
                  </from>
                  <to>
                    <xdr:col>30</xdr:col>
                    <xdr:colOff>121920</xdr:colOff>
                    <xdr:row>37</xdr:row>
                    <xdr:rowOff>30480</xdr:rowOff>
                  </to>
                </anchor>
              </controlPr>
            </control>
          </mc:Choice>
        </mc:AlternateContent>
        <mc:AlternateContent xmlns:mc="http://schemas.openxmlformats.org/markup-compatibility/2006">
          <mc:Choice Requires="x14">
            <control shapeId="1046" r:id="rId31" name="RB_Prov_WV">
              <controlPr defaultSize="0" autoFill="0" autoLine="0" autoPict="0">
                <anchor moveWithCells="1">
                  <from>
                    <xdr:col>28</xdr:col>
                    <xdr:colOff>106680</xdr:colOff>
                    <xdr:row>35</xdr:row>
                    <xdr:rowOff>152400</xdr:rowOff>
                  </from>
                  <to>
                    <xdr:col>30</xdr:col>
                    <xdr:colOff>121920</xdr:colOff>
                    <xdr:row>38</xdr:row>
                    <xdr:rowOff>0</xdr:rowOff>
                  </to>
                </anchor>
              </controlPr>
            </control>
          </mc:Choice>
        </mc:AlternateContent>
        <mc:AlternateContent xmlns:mc="http://schemas.openxmlformats.org/markup-compatibility/2006">
          <mc:Choice Requires="x14">
            <control shapeId="1047" r:id="rId32" name="RB_Diko_True">
              <controlPr defaultSize="0" autoFill="0" autoLine="0" autoPict="0">
                <anchor moveWithCells="1">
                  <from>
                    <xdr:col>0</xdr:col>
                    <xdr:colOff>160020</xdr:colOff>
                    <xdr:row>59</xdr:row>
                    <xdr:rowOff>0</xdr:rowOff>
                  </from>
                  <to>
                    <xdr:col>2</xdr:col>
                    <xdr:colOff>121920</xdr:colOff>
                    <xdr:row>62</xdr:row>
                    <xdr:rowOff>38100</xdr:rowOff>
                  </to>
                </anchor>
              </controlPr>
            </control>
          </mc:Choice>
        </mc:AlternateContent>
        <mc:AlternateContent xmlns:mc="http://schemas.openxmlformats.org/markup-compatibility/2006">
          <mc:Choice Requires="x14">
            <control shapeId="1048" r:id="rId33" name="RB_Diko_False">
              <controlPr defaultSize="0" autoFill="0" autoLine="0" autoPict="0">
                <anchor moveWithCells="1">
                  <from>
                    <xdr:col>0</xdr:col>
                    <xdr:colOff>160020</xdr:colOff>
                    <xdr:row>61</xdr:row>
                    <xdr:rowOff>0</xdr:rowOff>
                  </from>
                  <to>
                    <xdr:col>2</xdr:col>
                    <xdr:colOff>121920</xdr:colOff>
                    <xdr:row>63</xdr:row>
                    <xdr:rowOff>38100</xdr:rowOff>
                  </to>
                </anchor>
              </controlPr>
            </control>
          </mc:Choice>
        </mc:AlternateContent>
        <mc:AlternateContent xmlns:mc="http://schemas.openxmlformats.org/markup-compatibility/2006">
          <mc:Choice Requires="x14">
            <control shapeId="1049" r:id="rId34" name="CB_Samen_Met_Andere_IM_True">
              <controlPr defaultSize="0" autoFill="0" autoLine="0" autoPict="0">
                <anchor moveWithCells="1">
                  <from>
                    <xdr:col>0</xdr:col>
                    <xdr:colOff>160020</xdr:colOff>
                    <xdr:row>123</xdr:row>
                    <xdr:rowOff>0</xdr:rowOff>
                  </from>
                  <to>
                    <xdr:col>2</xdr:col>
                    <xdr:colOff>121920</xdr:colOff>
                    <xdr:row>126</xdr:row>
                    <xdr:rowOff>38100</xdr:rowOff>
                  </to>
                </anchor>
              </controlPr>
            </control>
          </mc:Choice>
        </mc:AlternateContent>
        <mc:AlternateContent xmlns:mc="http://schemas.openxmlformats.org/markup-compatibility/2006">
          <mc:Choice Requires="x14">
            <control shapeId="1050" r:id="rId35" name="CB_Samen_Met_Andere_IM_False">
              <controlPr defaultSize="0" autoFill="0" autoLine="0" autoPict="0">
                <anchor moveWithCells="1">
                  <from>
                    <xdr:col>0</xdr:col>
                    <xdr:colOff>160020</xdr:colOff>
                    <xdr:row>125</xdr:row>
                    <xdr:rowOff>0</xdr:rowOff>
                  </from>
                  <to>
                    <xdr:col>2</xdr:col>
                    <xdr:colOff>121920</xdr:colOff>
                    <xdr:row>127</xdr:row>
                    <xdr:rowOff>38100</xdr:rowOff>
                  </to>
                </anchor>
              </controlPr>
            </control>
          </mc:Choice>
        </mc:AlternateContent>
        <mc:AlternateContent xmlns:mc="http://schemas.openxmlformats.org/markup-compatibility/2006">
          <mc:Choice Requires="x14">
            <control shapeId="1051" r:id="rId36" name="RB_CoordinerendeMacht_True">
              <controlPr defaultSize="0" autoFill="0" autoLine="0" autoPict="0">
                <anchor moveWithCells="1">
                  <from>
                    <xdr:col>0</xdr:col>
                    <xdr:colOff>160020</xdr:colOff>
                    <xdr:row>131</xdr:row>
                    <xdr:rowOff>0</xdr:rowOff>
                  </from>
                  <to>
                    <xdr:col>2</xdr:col>
                    <xdr:colOff>121920</xdr:colOff>
                    <xdr:row>133</xdr:row>
                    <xdr:rowOff>7620</xdr:rowOff>
                  </to>
                </anchor>
              </controlPr>
            </control>
          </mc:Choice>
        </mc:AlternateContent>
        <mc:AlternateContent xmlns:mc="http://schemas.openxmlformats.org/markup-compatibility/2006">
          <mc:Choice Requires="x14">
            <control shapeId="1052" r:id="rId37" name="RB_CoordinerendeMacht_False">
              <controlPr defaultSize="0" autoFill="0" autoLine="0" autoPict="0">
                <anchor moveWithCells="1">
                  <from>
                    <xdr:col>0</xdr:col>
                    <xdr:colOff>160020</xdr:colOff>
                    <xdr:row>132</xdr:row>
                    <xdr:rowOff>160020</xdr:rowOff>
                  </from>
                  <to>
                    <xdr:col>2</xdr:col>
                    <xdr:colOff>121920</xdr:colOff>
                    <xdr:row>134</xdr:row>
                    <xdr:rowOff>175260</xdr:rowOff>
                  </to>
                </anchor>
              </controlPr>
            </control>
          </mc:Choice>
        </mc:AlternateContent>
        <mc:AlternateContent xmlns:mc="http://schemas.openxmlformats.org/markup-compatibility/2006">
          <mc:Choice Requires="x14">
            <control shapeId="1053" r:id="rId38" name="CB_Samen_Met_Andere_OI_True">
              <controlPr defaultSize="0" autoFill="0" autoLine="0" autoPict="0">
                <anchor moveWithCells="1">
                  <from>
                    <xdr:col>0</xdr:col>
                    <xdr:colOff>160020</xdr:colOff>
                    <xdr:row>163</xdr:row>
                    <xdr:rowOff>0</xdr:rowOff>
                  </from>
                  <to>
                    <xdr:col>2</xdr:col>
                    <xdr:colOff>121920</xdr:colOff>
                    <xdr:row>165</xdr:row>
                    <xdr:rowOff>7620</xdr:rowOff>
                  </to>
                </anchor>
              </controlPr>
            </control>
          </mc:Choice>
        </mc:AlternateContent>
        <mc:AlternateContent xmlns:mc="http://schemas.openxmlformats.org/markup-compatibility/2006">
          <mc:Choice Requires="x14">
            <control shapeId="1054" r:id="rId39" name="CB_Samen_Met_Andere_OI_False">
              <controlPr defaultSize="0" autoFill="0" autoLine="0" autoPict="0">
                <anchor moveWithCells="1">
                  <from>
                    <xdr:col>0</xdr:col>
                    <xdr:colOff>160020</xdr:colOff>
                    <xdr:row>165</xdr:row>
                    <xdr:rowOff>0</xdr:rowOff>
                  </from>
                  <to>
                    <xdr:col>2</xdr:col>
                    <xdr:colOff>121920</xdr:colOff>
                    <xdr:row>167</xdr:row>
                    <xdr:rowOff>7620</xdr:rowOff>
                  </to>
                </anchor>
              </controlPr>
            </control>
          </mc:Choice>
        </mc:AlternateContent>
        <mc:AlternateContent xmlns:mc="http://schemas.openxmlformats.org/markup-compatibility/2006">
          <mc:Choice Requires="x14">
            <control shapeId="1055" r:id="rId40" name="RB_SamenWerking_OV_PS_True">
              <controlPr defaultSize="0" autoFill="0" autoLine="0" autoPict="0">
                <anchor moveWithCells="1">
                  <from>
                    <xdr:col>0</xdr:col>
                    <xdr:colOff>160020</xdr:colOff>
                    <xdr:row>313</xdr:row>
                    <xdr:rowOff>0</xdr:rowOff>
                  </from>
                  <to>
                    <xdr:col>2</xdr:col>
                    <xdr:colOff>121920</xdr:colOff>
                    <xdr:row>314</xdr:row>
                    <xdr:rowOff>0</xdr:rowOff>
                  </to>
                </anchor>
              </controlPr>
            </control>
          </mc:Choice>
        </mc:AlternateContent>
        <mc:AlternateContent xmlns:mc="http://schemas.openxmlformats.org/markup-compatibility/2006">
          <mc:Choice Requires="x14">
            <control shapeId="1056" r:id="rId41" name="RB_SamenWerking_OV_PS_False">
              <controlPr defaultSize="0" autoFill="0" autoLine="0" autoPict="0">
                <anchor moveWithCells="1">
                  <from>
                    <xdr:col>0</xdr:col>
                    <xdr:colOff>160020</xdr:colOff>
                    <xdr:row>314</xdr:row>
                    <xdr:rowOff>0</xdr:rowOff>
                  </from>
                  <to>
                    <xdr:col>2</xdr:col>
                    <xdr:colOff>121920</xdr:colOff>
                    <xdr:row>316</xdr:row>
                    <xdr:rowOff>38100</xdr:rowOff>
                  </to>
                </anchor>
              </controlPr>
            </control>
          </mc:Choice>
        </mc:AlternateContent>
        <mc:AlternateContent xmlns:mc="http://schemas.openxmlformats.org/markup-compatibility/2006">
          <mc:Choice Requires="x14">
            <control shapeId="1057" r:id="rId42" name="CB_Dienst_Onr_Erfgoed">
              <controlPr defaultSize="0" autoFill="0" autoLine="0" autoPict="0">
                <anchor moveWithCells="1">
                  <from>
                    <xdr:col>0</xdr:col>
                    <xdr:colOff>160020</xdr:colOff>
                    <xdr:row>318</xdr:row>
                    <xdr:rowOff>0</xdr:rowOff>
                  </from>
                  <to>
                    <xdr:col>2</xdr:col>
                    <xdr:colOff>121920</xdr:colOff>
                    <xdr:row>320</xdr:row>
                    <xdr:rowOff>7620</xdr:rowOff>
                  </to>
                </anchor>
              </controlPr>
            </control>
          </mc:Choice>
        </mc:AlternateContent>
        <mc:AlternateContent xmlns:mc="http://schemas.openxmlformats.org/markup-compatibility/2006">
          <mc:Choice Requires="x14">
            <control shapeId="1058" r:id="rId43" name="CB_VIPA">
              <controlPr defaultSize="0" autoFill="0" autoLine="0" autoPict="0">
                <anchor moveWithCells="1">
                  <from>
                    <xdr:col>0</xdr:col>
                    <xdr:colOff>160020</xdr:colOff>
                    <xdr:row>320</xdr:row>
                    <xdr:rowOff>0</xdr:rowOff>
                  </from>
                  <to>
                    <xdr:col>2</xdr:col>
                    <xdr:colOff>121920</xdr:colOff>
                    <xdr:row>322</xdr:row>
                    <xdr:rowOff>7620</xdr:rowOff>
                  </to>
                </anchor>
              </controlPr>
            </control>
          </mc:Choice>
        </mc:AlternateContent>
        <mc:AlternateContent xmlns:mc="http://schemas.openxmlformats.org/markup-compatibility/2006">
          <mc:Choice Requires="x14">
            <control shapeId="1059" r:id="rId44" name="CB_VGC">
              <controlPr defaultSize="0" autoFill="0" autoLine="0" autoPict="0">
                <anchor moveWithCells="1">
                  <from>
                    <xdr:col>0</xdr:col>
                    <xdr:colOff>160020</xdr:colOff>
                    <xdr:row>322</xdr:row>
                    <xdr:rowOff>0</xdr:rowOff>
                  </from>
                  <to>
                    <xdr:col>2</xdr:col>
                    <xdr:colOff>121920</xdr:colOff>
                    <xdr:row>324</xdr:row>
                    <xdr:rowOff>7620</xdr:rowOff>
                  </to>
                </anchor>
              </controlPr>
            </control>
          </mc:Choice>
        </mc:AlternateContent>
        <mc:AlternateContent xmlns:mc="http://schemas.openxmlformats.org/markup-compatibility/2006">
          <mc:Choice Requires="x14">
            <control shapeId="1060" r:id="rId45" name="CB_Andere_Overheden">
              <controlPr defaultSize="0" autoFill="0" autoLine="0" autoPict="0">
                <anchor moveWithCells="1">
                  <from>
                    <xdr:col>0</xdr:col>
                    <xdr:colOff>160020</xdr:colOff>
                    <xdr:row>326</xdr:row>
                    <xdr:rowOff>0</xdr:rowOff>
                  </from>
                  <to>
                    <xdr:col>2</xdr:col>
                    <xdr:colOff>121920</xdr:colOff>
                    <xdr:row>328</xdr:row>
                    <xdr:rowOff>7620</xdr:rowOff>
                  </to>
                </anchor>
              </controlPr>
            </control>
          </mc:Choice>
        </mc:AlternateContent>
        <mc:AlternateContent xmlns:mc="http://schemas.openxmlformats.org/markup-compatibility/2006">
          <mc:Choice Requires="x14">
            <control shapeId="1061" r:id="rId46" name="RB_Schadeloosstelling_True">
              <controlPr defaultSize="0" autoFill="0" autoLine="0" autoPict="0">
                <anchor moveWithCells="1">
                  <from>
                    <xdr:col>0</xdr:col>
                    <xdr:colOff>160020</xdr:colOff>
                    <xdr:row>304</xdr:row>
                    <xdr:rowOff>0</xdr:rowOff>
                  </from>
                  <to>
                    <xdr:col>2</xdr:col>
                    <xdr:colOff>60960</xdr:colOff>
                    <xdr:row>307</xdr:row>
                    <xdr:rowOff>0</xdr:rowOff>
                  </to>
                </anchor>
              </controlPr>
            </control>
          </mc:Choice>
        </mc:AlternateContent>
        <mc:AlternateContent xmlns:mc="http://schemas.openxmlformats.org/markup-compatibility/2006">
          <mc:Choice Requires="x14">
            <control shapeId="1062" r:id="rId47" name="RB_Schadeloosstelling_False">
              <controlPr defaultSize="0" autoFill="0" autoLine="0" autoPict="0">
                <anchor moveWithCells="1">
                  <from>
                    <xdr:col>0</xdr:col>
                    <xdr:colOff>160020</xdr:colOff>
                    <xdr:row>308</xdr:row>
                    <xdr:rowOff>0</xdr:rowOff>
                  </from>
                  <to>
                    <xdr:col>2</xdr:col>
                    <xdr:colOff>121920</xdr:colOff>
                    <xdr:row>310</xdr:row>
                    <xdr:rowOff>38100</xdr:rowOff>
                  </to>
                </anchor>
              </controlPr>
            </control>
          </mc:Choice>
        </mc:AlternateContent>
        <mc:AlternateContent xmlns:mc="http://schemas.openxmlformats.org/markup-compatibility/2006">
          <mc:Choice Requires="x14">
            <control shapeId="1063" r:id="rId48" name="CB_GebAfgebrOntrGesubAGIOnGeb1">
              <controlPr defaultSize="0" autoFill="0" autoLine="0" autoPict="0">
                <anchor moveWithCells="1">
                  <from>
                    <xdr:col>33</xdr:col>
                    <xdr:colOff>30480</xdr:colOff>
                    <xdr:row>490</xdr:row>
                    <xdr:rowOff>0</xdr:rowOff>
                  </from>
                  <to>
                    <xdr:col>35</xdr:col>
                    <xdr:colOff>38100</xdr:colOff>
                    <xdr:row>492</xdr:row>
                    <xdr:rowOff>7620</xdr:rowOff>
                  </to>
                </anchor>
              </controlPr>
            </control>
          </mc:Choice>
        </mc:AlternateContent>
        <mc:AlternateContent xmlns:mc="http://schemas.openxmlformats.org/markup-compatibility/2006">
          <mc:Choice Requires="x14">
            <control shapeId="1064" r:id="rId49" name="CB_GebAfgebrOntrGesubAGIOnGeb2">
              <controlPr defaultSize="0" autoFill="0" autoLine="0" autoPict="0">
                <anchor moveWithCells="1">
                  <from>
                    <xdr:col>33</xdr:col>
                    <xdr:colOff>30480</xdr:colOff>
                    <xdr:row>492</xdr:row>
                    <xdr:rowOff>0</xdr:rowOff>
                  </from>
                  <to>
                    <xdr:col>35</xdr:col>
                    <xdr:colOff>38100</xdr:colOff>
                    <xdr:row>493</xdr:row>
                    <xdr:rowOff>38100</xdr:rowOff>
                  </to>
                </anchor>
              </controlPr>
            </control>
          </mc:Choice>
        </mc:AlternateContent>
        <mc:AlternateContent xmlns:mc="http://schemas.openxmlformats.org/markup-compatibility/2006">
          <mc:Choice Requires="x14">
            <control shapeId="1066" r:id="rId50" name="CB_LokLOAfgebrOntrGesubAGIOnG2">
              <controlPr defaultSize="0" autoFill="0" autoLine="0" autoPict="0">
                <anchor moveWithCells="1">
                  <from>
                    <xdr:col>33</xdr:col>
                    <xdr:colOff>30480</xdr:colOff>
                    <xdr:row>516</xdr:row>
                    <xdr:rowOff>0</xdr:rowOff>
                  </from>
                  <to>
                    <xdr:col>35</xdr:col>
                    <xdr:colOff>38100</xdr:colOff>
                    <xdr:row>517</xdr:row>
                    <xdr:rowOff>38100</xdr:rowOff>
                  </to>
                </anchor>
              </controlPr>
            </control>
          </mc:Choice>
        </mc:AlternateContent>
        <mc:AlternateContent xmlns:mc="http://schemas.openxmlformats.org/markup-compatibility/2006">
          <mc:Choice Requires="x14">
            <control shapeId="1067" r:id="rId51" name="RB_Minder_Dan_125D_True">
              <controlPr defaultSize="0" autoFill="0" autoLine="0" autoPict="0">
                <anchor moveWithCells="1">
                  <from>
                    <xdr:col>0</xdr:col>
                    <xdr:colOff>160020</xdr:colOff>
                    <xdr:row>53</xdr:row>
                    <xdr:rowOff>0</xdr:rowOff>
                  </from>
                  <to>
                    <xdr:col>2</xdr:col>
                    <xdr:colOff>121920</xdr:colOff>
                    <xdr:row>56</xdr:row>
                    <xdr:rowOff>38100</xdr:rowOff>
                  </to>
                </anchor>
              </controlPr>
            </control>
          </mc:Choice>
        </mc:AlternateContent>
        <mc:AlternateContent xmlns:mc="http://schemas.openxmlformats.org/markup-compatibility/2006">
          <mc:Choice Requires="x14">
            <control shapeId="1068" r:id="rId52" name="RB_Minder_Dan_125D_False">
              <controlPr defaultSize="0" autoFill="0" autoLine="0" autoPict="0">
                <anchor moveWithCells="1">
                  <from>
                    <xdr:col>0</xdr:col>
                    <xdr:colOff>160020</xdr:colOff>
                    <xdr:row>55</xdr:row>
                    <xdr:rowOff>0</xdr:rowOff>
                  </from>
                  <to>
                    <xdr:col>2</xdr:col>
                    <xdr:colOff>121920</xdr:colOff>
                    <xdr:row>57</xdr:row>
                    <xdr:rowOff>38100</xdr:rowOff>
                  </to>
                </anchor>
              </controlPr>
            </control>
          </mc:Choice>
        </mc:AlternateContent>
        <mc:AlternateContent xmlns:mc="http://schemas.openxmlformats.org/markup-compatibility/2006">
          <mc:Choice Requires="x14">
            <control shapeId="1070" r:id="rId53" name="CB_BijkomendePlaatsen_True">
              <controlPr defaultSize="0" autoFill="0" autoLine="0" autoPict="0">
                <anchor moveWithCells="1">
                  <from>
                    <xdr:col>0</xdr:col>
                    <xdr:colOff>160020</xdr:colOff>
                    <xdr:row>331</xdr:row>
                    <xdr:rowOff>0</xdr:rowOff>
                  </from>
                  <to>
                    <xdr:col>2</xdr:col>
                    <xdr:colOff>121920</xdr:colOff>
                    <xdr:row>332</xdr:row>
                    <xdr:rowOff>30480</xdr:rowOff>
                  </to>
                </anchor>
              </controlPr>
            </control>
          </mc:Choice>
        </mc:AlternateContent>
        <mc:AlternateContent xmlns:mc="http://schemas.openxmlformats.org/markup-compatibility/2006">
          <mc:Choice Requires="x14">
            <control shapeId="1071" r:id="rId54" name="CB_BijkomendePlaatsen_False">
              <controlPr defaultSize="0" autoFill="0" autoLine="0" autoPict="0">
                <anchor moveWithCells="1">
                  <from>
                    <xdr:col>0</xdr:col>
                    <xdr:colOff>160020</xdr:colOff>
                    <xdr:row>331</xdr:row>
                    <xdr:rowOff>182880</xdr:rowOff>
                  </from>
                  <to>
                    <xdr:col>2</xdr:col>
                    <xdr:colOff>121920</xdr:colOff>
                    <xdr:row>333</xdr:row>
                    <xdr:rowOff>22860</xdr:rowOff>
                  </to>
                </anchor>
              </controlPr>
            </control>
          </mc:Choice>
        </mc:AlternateContent>
        <mc:AlternateContent xmlns:mc="http://schemas.openxmlformats.org/markup-compatibility/2006">
          <mc:Choice Requires="x14">
            <control shapeId="1072" r:id="rId55" name="CB_BewijsstukZakelijkRechtJN">
              <controlPr defaultSize="0" autoFill="0" autoLine="0" autoPict="0">
                <anchor moveWithCells="1">
                  <from>
                    <xdr:col>0</xdr:col>
                    <xdr:colOff>144780</xdr:colOff>
                    <xdr:row>693</xdr:row>
                    <xdr:rowOff>22860</xdr:rowOff>
                  </from>
                  <to>
                    <xdr:col>1</xdr:col>
                    <xdr:colOff>137160</xdr:colOff>
                    <xdr:row>695</xdr:row>
                    <xdr:rowOff>7620</xdr:rowOff>
                  </to>
                </anchor>
              </controlPr>
            </control>
          </mc:Choice>
        </mc:AlternateContent>
        <mc:AlternateContent xmlns:mc="http://schemas.openxmlformats.org/markup-compatibility/2006">
          <mc:Choice Requires="x14">
            <control shapeId="1073" r:id="rId56" name="CB_Inplantingsplan">
              <controlPr defaultSize="0" autoFill="0" autoLine="0" autoPict="0">
                <anchor moveWithCells="1">
                  <from>
                    <xdr:col>0</xdr:col>
                    <xdr:colOff>152400</xdr:colOff>
                    <xdr:row>701</xdr:row>
                    <xdr:rowOff>7620</xdr:rowOff>
                  </from>
                  <to>
                    <xdr:col>2</xdr:col>
                    <xdr:colOff>0</xdr:colOff>
                    <xdr:row>703</xdr:row>
                    <xdr:rowOff>0</xdr:rowOff>
                  </to>
                </anchor>
              </controlPr>
            </control>
          </mc:Choice>
        </mc:AlternateContent>
        <mc:AlternateContent xmlns:mc="http://schemas.openxmlformats.org/markup-compatibility/2006">
          <mc:Choice Requires="x14">
            <control shapeId="1074" r:id="rId57" name="RB_Standaardprocedure">
              <controlPr defaultSize="0" autoFill="0" autoLine="0" autoPict="0">
                <anchor moveWithCells="1">
                  <from>
                    <xdr:col>0</xdr:col>
                    <xdr:colOff>160020</xdr:colOff>
                    <xdr:row>42</xdr:row>
                    <xdr:rowOff>0</xdr:rowOff>
                  </from>
                  <to>
                    <xdr:col>2</xdr:col>
                    <xdr:colOff>121920</xdr:colOff>
                    <xdr:row>45</xdr:row>
                    <xdr:rowOff>60960</xdr:rowOff>
                  </to>
                </anchor>
              </controlPr>
            </control>
          </mc:Choice>
        </mc:AlternateContent>
        <mc:AlternateContent xmlns:mc="http://schemas.openxmlformats.org/markup-compatibility/2006">
          <mc:Choice Requires="x14">
            <control shapeId="1077" r:id="rId58" name="RB_Verkorteprocedure">
              <controlPr defaultSize="0" autoFill="0" autoLine="0" autoPict="0">
                <anchor moveWithCells="1">
                  <from>
                    <xdr:col>0</xdr:col>
                    <xdr:colOff>160020</xdr:colOff>
                    <xdr:row>44</xdr:row>
                    <xdr:rowOff>0</xdr:rowOff>
                  </from>
                  <to>
                    <xdr:col>2</xdr:col>
                    <xdr:colOff>114300</xdr:colOff>
                    <xdr:row>47</xdr:row>
                    <xdr:rowOff>60960</xdr:rowOff>
                  </to>
                </anchor>
              </controlPr>
            </control>
          </mc:Choice>
        </mc:AlternateContent>
        <mc:AlternateContent xmlns:mc="http://schemas.openxmlformats.org/markup-compatibility/2006">
          <mc:Choice Requires="x14">
            <control shapeId="1078" r:id="rId59" name="RB_ VerkorteprocedureSanitair">
              <controlPr defaultSize="0" autoFill="0" autoLine="0" autoPict="0">
                <anchor moveWithCells="1">
                  <from>
                    <xdr:col>0</xdr:col>
                    <xdr:colOff>160020</xdr:colOff>
                    <xdr:row>46</xdr:row>
                    <xdr:rowOff>0</xdr:rowOff>
                  </from>
                  <to>
                    <xdr:col>3</xdr:col>
                    <xdr:colOff>0</xdr:colOff>
                    <xdr:row>49</xdr:row>
                    <xdr:rowOff>30480</xdr:rowOff>
                  </to>
                </anchor>
              </controlPr>
            </control>
          </mc:Choice>
        </mc:AlternateContent>
        <mc:AlternateContent xmlns:mc="http://schemas.openxmlformats.org/markup-compatibility/2006">
          <mc:Choice Requires="x14">
            <control shapeId="1079" r:id="rId60" name="RB_Spoedprocedure">
              <controlPr defaultSize="0" autoFill="0" autoLine="0" autoPict="0">
                <anchor moveWithCells="1">
                  <from>
                    <xdr:col>0</xdr:col>
                    <xdr:colOff>160020</xdr:colOff>
                    <xdr:row>48</xdr:row>
                    <xdr:rowOff>0</xdr:rowOff>
                  </from>
                  <to>
                    <xdr:col>2</xdr:col>
                    <xdr:colOff>121920</xdr:colOff>
                    <xdr:row>50</xdr:row>
                    <xdr:rowOff>30480</xdr:rowOff>
                  </to>
                </anchor>
              </controlPr>
            </control>
          </mc:Choice>
        </mc:AlternateContent>
        <mc:AlternateContent xmlns:mc="http://schemas.openxmlformats.org/markup-compatibility/2006">
          <mc:Choice Requires="x14">
            <control shapeId="1081" r:id="rId61" name="CB_Leslokalen">
              <controlPr defaultSize="0" autoFill="0" autoLine="0" autoPict="0">
                <anchor moveWithCells="1">
                  <from>
                    <xdr:col>0</xdr:col>
                    <xdr:colOff>152400</xdr:colOff>
                    <xdr:row>242</xdr:row>
                    <xdr:rowOff>342900</xdr:rowOff>
                  </from>
                  <to>
                    <xdr:col>2</xdr:col>
                    <xdr:colOff>114300</xdr:colOff>
                    <xdr:row>244</xdr:row>
                    <xdr:rowOff>160020</xdr:rowOff>
                  </to>
                </anchor>
              </controlPr>
            </control>
          </mc:Choice>
        </mc:AlternateContent>
        <mc:AlternateContent xmlns:mc="http://schemas.openxmlformats.org/markup-compatibility/2006">
          <mc:Choice Requires="x14">
            <control shapeId="1082" r:id="rId62" name="CB_PolyvalenteZaalEnOfRefter">
              <controlPr defaultSize="0" autoFill="0" autoLine="0" autoPict="0">
                <anchor moveWithCells="1">
                  <from>
                    <xdr:col>0</xdr:col>
                    <xdr:colOff>152400</xdr:colOff>
                    <xdr:row>244</xdr:row>
                    <xdr:rowOff>160020</xdr:rowOff>
                  </from>
                  <to>
                    <xdr:col>2</xdr:col>
                    <xdr:colOff>114300</xdr:colOff>
                    <xdr:row>246</xdr:row>
                    <xdr:rowOff>175260</xdr:rowOff>
                  </to>
                </anchor>
              </controlPr>
            </control>
          </mc:Choice>
        </mc:AlternateContent>
        <mc:AlternateContent xmlns:mc="http://schemas.openxmlformats.org/markup-compatibility/2006">
          <mc:Choice Requires="x14">
            <control shapeId="1083" r:id="rId63" name="CB_AdministratieEnOfOnderst">
              <controlPr defaultSize="0" autoFill="0" autoLine="0" autoPict="0">
                <anchor moveWithCells="1">
                  <from>
                    <xdr:col>0</xdr:col>
                    <xdr:colOff>160020</xdr:colOff>
                    <xdr:row>247</xdr:row>
                    <xdr:rowOff>0</xdr:rowOff>
                  </from>
                  <to>
                    <xdr:col>2</xdr:col>
                    <xdr:colOff>121920</xdr:colOff>
                    <xdr:row>249</xdr:row>
                    <xdr:rowOff>22860</xdr:rowOff>
                  </to>
                </anchor>
              </controlPr>
            </control>
          </mc:Choice>
        </mc:AlternateContent>
        <mc:AlternateContent xmlns:mc="http://schemas.openxmlformats.org/markup-compatibility/2006">
          <mc:Choice Requires="x14">
            <control shapeId="1084" r:id="rId64" name="CB_Sanitair">
              <controlPr defaultSize="0" autoFill="0" autoLine="0" autoPict="0">
                <anchor moveWithCells="1">
                  <from>
                    <xdr:col>0</xdr:col>
                    <xdr:colOff>160020</xdr:colOff>
                    <xdr:row>249</xdr:row>
                    <xdr:rowOff>0</xdr:rowOff>
                  </from>
                  <to>
                    <xdr:col>2</xdr:col>
                    <xdr:colOff>121920</xdr:colOff>
                    <xdr:row>251</xdr:row>
                    <xdr:rowOff>22860</xdr:rowOff>
                  </to>
                </anchor>
              </controlPr>
            </control>
          </mc:Choice>
        </mc:AlternateContent>
        <mc:AlternateContent xmlns:mc="http://schemas.openxmlformats.org/markup-compatibility/2006">
          <mc:Choice Requires="x14">
            <control shapeId="1085" r:id="rId65" name="CB_TurnzaalEnOfSporthal">
              <controlPr defaultSize="0" autoFill="0" autoLine="0" autoPict="0">
                <anchor moveWithCells="1">
                  <from>
                    <xdr:col>0</xdr:col>
                    <xdr:colOff>152400</xdr:colOff>
                    <xdr:row>251</xdr:row>
                    <xdr:rowOff>7620</xdr:rowOff>
                  </from>
                  <to>
                    <xdr:col>2</xdr:col>
                    <xdr:colOff>114300</xdr:colOff>
                    <xdr:row>253</xdr:row>
                    <xdr:rowOff>22860</xdr:rowOff>
                  </to>
                </anchor>
              </controlPr>
            </control>
          </mc:Choice>
        </mc:AlternateContent>
        <mc:AlternateContent xmlns:mc="http://schemas.openxmlformats.org/markup-compatibility/2006">
          <mc:Choice Requires="x14">
            <control shapeId="1086" r:id="rId66" name="CB_AndereRuimte">
              <controlPr defaultSize="0" autoFill="0" autoLine="0" autoPict="0">
                <anchor moveWithCells="1">
                  <from>
                    <xdr:col>0</xdr:col>
                    <xdr:colOff>160020</xdr:colOff>
                    <xdr:row>253</xdr:row>
                    <xdr:rowOff>7620</xdr:rowOff>
                  </from>
                  <to>
                    <xdr:col>2</xdr:col>
                    <xdr:colOff>121920</xdr:colOff>
                    <xdr:row>255</xdr:row>
                    <xdr:rowOff>22860</xdr:rowOff>
                  </to>
                </anchor>
              </controlPr>
            </control>
          </mc:Choice>
        </mc:AlternateContent>
        <mc:AlternateContent xmlns:mc="http://schemas.openxmlformats.org/markup-compatibility/2006">
          <mc:Choice Requires="x14">
            <control shapeId="1087" r:id="rId67" name="CB_OVAM">
              <controlPr defaultSize="0" autoFill="0" autoLine="0" autoPict="0">
                <anchor moveWithCells="1">
                  <from>
                    <xdr:col>0</xdr:col>
                    <xdr:colOff>152400</xdr:colOff>
                    <xdr:row>324</xdr:row>
                    <xdr:rowOff>0</xdr:rowOff>
                  </from>
                  <to>
                    <xdr:col>2</xdr:col>
                    <xdr:colOff>114300</xdr:colOff>
                    <xdr:row>326</xdr:row>
                    <xdr:rowOff>7620</xdr:rowOff>
                  </to>
                </anchor>
              </controlPr>
            </control>
          </mc:Choice>
        </mc:AlternateContent>
        <mc:AlternateContent xmlns:mc="http://schemas.openxmlformats.org/markup-compatibility/2006">
          <mc:Choice Requires="x14">
            <control shapeId="1089" r:id="rId68" name="CB_LokLOAfgebrOntrGesubAGIOnG1">
              <controlPr defaultSize="0" autoFill="0" autoLine="0" autoPict="0">
                <anchor moveWithCells="1">
                  <from>
                    <xdr:col>33</xdr:col>
                    <xdr:colOff>30480</xdr:colOff>
                    <xdr:row>514</xdr:row>
                    <xdr:rowOff>0</xdr:rowOff>
                  </from>
                  <to>
                    <xdr:col>35</xdr:col>
                    <xdr:colOff>60960</xdr:colOff>
                    <xdr:row>516</xdr:row>
                    <xdr:rowOff>22860</xdr:rowOff>
                  </to>
                </anchor>
              </controlPr>
            </control>
          </mc:Choice>
        </mc:AlternateContent>
        <mc:AlternateContent xmlns:mc="http://schemas.openxmlformats.org/markup-compatibility/2006">
          <mc:Choice Requires="x14">
            <control shapeId="1090" r:id="rId69" name="CB_BewijsstukSamenwmod">
              <controlPr defaultSize="0" autoFill="0" autoLine="0" autoPict="0">
                <anchor moveWithCells="1">
                  <from>
                    <xdr:col>0</xdr:col>
                    <xdr:colOff>152400</xdr:colOff>
                    <xdr:row>697</xdr:row>
                    <xdr:rowOff>7620</xdr:rowOff>
                  </from>
                  <to>
                    <xdr:col>2</xdr:col>
                    <xdr:colOff>114300</xdr:colOff>
                    <xdr:row>698</xdr:row>
                    <xdr:rowOff>152400</xdr:rowOff>
                  </to>
                </anchor>
              </controlPr>
            </control>
          </mc:Choice>
        </mc:AlternateContent>
        <mc:AlternateContent xmlns:mc="http://schemas.openxmlformats.org/markup-compatibility/2006">
          <mc:Choice Requires="x14">
            <control shapeId="1091" r:id="rId70" name="CB_BewijsstukBerekBrutoOpp">
              <controlPr defaultSize="0" autoFill="0" autoLine="0" autoPict="0">
                <anchor moveWithCells="1">
                  <from>
                    <xdr:col>0</xdr:col>
                    <xdr:colOff>144780</xdr:colOff>
                    <xdr:row>698</xdr:row>
                    <xdr:rowOff>160020</xdr:rowOff>
                  </from>
                  <to>
                    <xdr:col>2</xdr:col>
                    <xdr:colOff>38100</xdr:colOff>
                    <xdr:row>700</xdr:row>
                    <xdr:rowOff>160020</xdr:rowOff>
                  </to>
                </anchor>
              </controlPr>
            </control>
          </mc:Choice>
        </mc:AlternateContent>
        <mc:AlternateContent xmlns:mc="http://schemas.openxmlformats.org/markup-compatibility/2006">
          <mc:Choice Requires="x14">
            <control shapeId="1092" r:id="rId71" name="CB_BewijsstukAttestVerzekering">
              <controlPr defaultSize="0" autoFill="0" autoLine="0" autoPict="0">
                <anchor moveWithCells="1">
                  <from>
                    <xdr:col>0</xdr:col>
                    <xdr:colOff>144780</xdr:colOff>
                    <xdr:row>694</xdr:row>
                    <xdr:rowOff>144780</xdr:rowOff>
                  </from>
                  <to>
                    <xdr:col>2</xdr:col>
                    <xdr:colOff>106680</xdr:colOff>
                    <xdr:row>697</xdr:row>
                    <xdr:rowOff>7620</xdr:rowOff>
                  </to>
                </anchor>
              </controlPr>
            </control>
          </mc:Choice>
        </mc:AlternateContent>
        <mc:AlternateContent xmlns:mc="http://schemas.openxmlformats.org/markup-compatibility/2006">
          <mc:Choice Requires="x14">
            <control shapeId="1093" r:id="rId72" name="CB_OverzichtsplanBestaandeInfra">
              <controlPr defaultSize="0" autoFill="0" autoLine="0" autoPict="0">
                <anchor moveWithCells="1">
                  <from>
                    <xdr:col>0</xdr:col>
                    <xdr:colOff>160020</xdr:colOff>
                    <xdr:row>702</xdr:row>
                    <xdr:rowOff>182880</xdr:rowOff>
                  </from>
                  <to>
                    <xdr:col>2</xdr:col>
                    <xdr:colOff>121920</xdr:colOff>
                    <xdr:row>705</xdr:row>
                    <xdr:rowOff>0</xdr:rowOff>
                  </to>
                </anchor>
              </controlPr>
            </control>
          </mc:Choice>
        </mc:AlternateContent>
        <mc:AlternateContent xmlns:mc="http://schemas.openxmlformats.org/markup-compatibility/2006">
          <mc:Choice Requires="x14">
            <control shapeId="1095" r:id="rId73" name="RB_WerkenNaAankoop">
              <controlPr defaultSize="0" autoFill="0" autoLine="0" autoPict="0">
                <anchor moveWithCells="1">
                  <from>
                    <xdr:col>0</xdr:col>
                    <xdr:colOff>160020</xdr:colOff>
                    <xdr:row>49</xdr:row>
                    <xdr:rowOff>182880</xdr:rowOff>
                  </from>
                  <to>
                    <xdr:col>2</xdr:col>
                    <xdr:colOff>137160</xdr:colOff>
                    <xdr:row>51</xdr:row>
                    <xdr:rowOff>22860</xdr:rowOff>
                  </to>
                </anchor>
              </controlPr>
            </control>
          </mc:Choice>
        </mc:AlternateContent>
        <mc:AlternateContent xmlns:mc="http://schemas.openxmlformats.org/markup-compatibility/2006">
          <mc:Choice Requires="x14">
            <control shapeId="1098" r:id="rId74" name="RB_WerkenNaAankoop">
              <controlPr defaultSize="0" autoFill="0" autoLine="0" autoPict="0">
                <anchor moveWithCells="1">
                  <from>
                    <xdr:col>0</xdr:col>
                    <xdr:colOff>160020</xdr:colOff>
                    <xdr:row>50</xdr:row>
                    <xdr:rowOff>0</xdr:rowOff>
                  </from>
                  <to>
                    <xdr:col>2</xdr:col>
                    <xdr:colOff>137160</xdr:colOff>
                    <xdr:row>51</xdr:row>
                    <xdr:rowOff>22860</xdr:rowOff>
                  </to>
                </anchor>
              </controlPr>
            </control>
          </mc:Choice>
        </mc:AlternateContent>
        <mc:AlternateContent xmlns:mc="http://schemas.openxmlformats.org/markup-compatibility/2006">
          <mc:Choice Requires="x14">
            <control shapeId="1099" r:id="rId75" name="RB_ToepassingsgOS_True">
              <controlPr defaultSize="0" autoFill="0" autoLine="0" autoPict="0">
                <anchor moveWithCells="1">
                  <from>
                    <xdr:col>0</xdr:col>
                    <xdr:colOff>167640</xdr:colOff>
                    <xdr:row>215</xdr:row>
                    <xdr:rowOff>0</xdr:rowOff>
                  </from>
                  <to>
                    <xdr:col>2</xdr:col>
                    <xdr:colOff>7620</xdr:colOff>
                    <xdr:row>216</xdr:row>
                    <xdr:rowOff>7620</xdr:rowOff>
                  </to>
                </anchor>
              </controlPr>
            </control>
          </mc:Choice>
        </mc:AlternateContent>
        <mc:AlternateContent xmlns:mc="http://schemas.openxmlformats.org/markup-compatibility/2006">
          <mc:Choice Requires="x14">
            <control shapeId="1100" r:id="rId76" name="RB_EngagementOS">
              <controlPr defaultSize="0" autoFill="0" autoLine="0" autoPict="0">
                <anchor moveWithCells="1">
                  <from>
                    <xdr:col>1</xdr:col>
                    <xdr:colOff>114300</xdr:colOff>
                    <xdr:row>217</xdr:row>
                    <xdr:rowOff>0</xdr:rowOff>
                  </from>
                  <to>
                    <xdr:col>3</xdr:col>
                    <xdr:colOff>22860</xdr:colOff>
                    <xdr:row>218</xdr:row>
                    <xdr:rowOff>7620</xdr:rowOff>
                  </to>
                </anchor>
              </controlPr>
            </control>
          </mc:Choice>
        </mc:AlternateContent>
        <mc:AlternateContent xmlns:mc="http://schemas.openxmlformats.org/markup-compatibility/2006">
          <mc:Choice Requires="x14">
            <control shapeId="1101" r:id="rId77" name="RB_KennisnameOS">
              <controlPr defaultSize="0" autoFill="0" autoLine="0" autoPict="0">
                <anchor moveWithCells="1">
                  <from>
                    <xdr:col>1</xdr:col>
                    <xdr:colOff>114300</xdr:colOff>
                    <xdr:row>223</xdr:row>
                    <xdr:rowOff>7620</xdr:rowOff>
                  </from>
                  <to>
                    <xdr:col>3</xdr:col>
                    <xdr:colOff>45720</xdr:colOff>
                    <xdr:row>225</xdr:row>
                    <xdr:rowOff>7620</xdr:rowOff>
                  </to>
                </anchor>
              </controlPr>
            </control>
          </mc:Choice>
        </mc:AlternateContent>
        <mc:AlternateContent xmlns:mc="http://schemas.openxmlformats.org/markup-compatibility/2006">
          <mc:Choice Requires="x14">
            <control shapeId="1102" r:id="rId78" name="RB_ToepassingsgOS_False">
              <controlPr defaultSize="0" autoFill="0" autoLine="0" autoPict="0">
                <anchor moveWithCells="1">
                  <from>
                    <xdr:col>0</xdr:col>
                    <xdr:colOff>190500</xdr:colOff>
                    <xdr:row>227</xdr:row>
                    <xdr:rowOff>7620</xdr:rowOff>
                  </from>
                  <to>
                    <xdr:col>2</xdr:col>
                    <xdr:colOff>30480</xdr:colOff>
                    <xdr:row>228</xdr:row>
                    <xdr:rowOff>175260</xdr:rowOff>
                  </to>
                </anchor>
              </controlPr>
            </control>
          </mc:Choice>
        </mc:AlternateContent>
        <mc:AlternateContent xmlns:mc="http://schemas.openxmlformats.org/markup-compatibility/2006">
          <mc:Choice Requires="x14">
            <control shapeId="1104" r:id="rId79" name="CB_EngOpenstellingSchoolinfra">
              <controlPr defaultSize="0" autoFill="0" autoLine="0" autoPict="0">
                <anchor moveWithCells="1">
                  <from>
                    <xdr:col>0</xdr:col>
                    <xdr:colOff>175260</xdr:colOff>
                    <xdr:row>705</xdr:row>
                    <xdr:rowOff>0</xdr:rowOff>
                  </from>
                  <to>
                    <xdr:col>2</xdr:col>
                    <xdr:colOff>83820</xdr:colOff>
                    <xdr:row>706</xdr:row>
                    <xdr:rowOff>220980</xdr:rowOff>
                  </to>
                </anchor>
              </controlPr>
            </control>
          </mc:Choice>
        </mc:AlternateContent>
        <mc:AlternateContent xmlns:mc="http://schemas.openxmlformats.org/markup-compatibility/2006">
          <mc:Choice Requires="x14">
            <control shapeId="1105" r:id="rId80" name="CB_VTAOpenstellingSchoolinfra">
              <controlPr defaultSize="0" autoFill="0" autoLine="0" autoPict="0">
                <anchor moveWithCells="1">
                  <from>
                    <xdr:col>0</xdr:col>
                    <xdr:colOff>175260</xdr:colOff>
                    <xdr:row>708</xdr:row>
                    <xdr:rowOff>22860</xdr:rowOff>
                  </from>
                  <to>
                    <xdr:col>2</xdr:col>
                    <xdr:colOff>60960</xdr:colOff>
                    <xdr:row>709</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49dcecb8-a862-4ab0-a221-23ecb49757c5"/>
    <ds:schemaRef ds:uri="0a2c6e09-0be7-4cb0-a409-8b5599bb63e0"/>
    <ds:schemaRef ds:uri="http://www.w3.org/XML/1998/namespace"/>
    <ds:schemaRef ds:uri="http://purl.org/dc/dcmitype/"/>
  </ds:schemaRefs>
</ds:datastoreItem>
</file>

<file path=customXml/itemProps3.xml><?xml version="1.0" encoding="utf-8"?>
<ds:datastoreItem xmlns:ds="http://schemas.openxmlformats.org/officeDocument/2006/customXml" ds:itemID="{B8EF3FD1-A03B-4EDC-9D7E-0514A0CA3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178</vt:i4>
      </vt:variant>
    </vt:vector>
  </HeadingPairs>
  <TitlesOfParts>
    <vt:vector size="179"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AdministratieveGegevens_fldAankoopDossier</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AdministratieveGegevens_fldKadastraleGegevensWerkenDatumAkte</vt:lpstr>
      <vt:lpstr>AdministratieveGegevens_fldLocatieWerkenGemeente</vt:lpstr>
      <vt:lpstr>AdministratieveGegevens_fldLocatieWerkenInstellingsnummer</vt:lpstr>
      <vt:lpstr>AdministratieveGegevens_fldLocatieWerkenNaam</vt:lpstr>
      <vt:lpstr>AdministratieveGegevens_fldLocatieWerkenNr</vt:lpstr>
      <vt:lpstr>AdministratieveGegevens_fldLocatieWerkenPostcode</vt:lpstr>
      <vt:lpstr>AdministratieveGegevens_fldLocatieWerkenStraat</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BerekeningBestaandBrutoOppervlakte_fldLokaalLOBrutoOppM2Gebouw1</vt:lpstr>
      <vt:lpstr>BerekeningBestaandBrutoOppervlakte_fldLokaalLOBrutoOppM2Gebouw2</vt:lpstr>
      <vt:lpstr>BerekeningBestaandBrutoOppervlakte_fldLokaalLOGebouwCodeGebouw1</vt:lpstr>
      <vt:lpstr>BerekeningBestaandBrutoOppervlakte_fldLokaalLOGebouwCodeGebouw2</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BerekeningBestaandeBrutoOppervlakte_fldGebouwcodeAfbraak1</vt:lpstr>
      <vt:lpstr>BerekeningBestaandeBrutoOppervlakte_fldGebouwcodeAfbraak2</vt:lpstr>
      <vt:lpstr>BerekeningFysischeNorm_fldAantalFiets</vt:lpstr>
      <vt:lpstr>BerekeningFysischeNorm_fldAantalKleuters</vt:lpstr>
      <vt:lpstr>BerekeningFysischeNorm_fldAantalLeerlingenBasisaanbod</vt:lpstr>
      <vt:lpstr>BerekeningFysischeNorm_fldAantalLeerlingenLagere</vt:lpstr>
      <vt:lpstr>BerekeningFysischeNorm_fldAantalPersoneelsledenHalveOpdracht</vt:lpstr>
      <vt:lpstr>BerekeningFysischeNorm_fldAantalUurAnglicaanseLevensbeschouwing</vt:lpstr>
      <vt:lpstr>BerekeningFysischeNorm_fldAantalUurCultuurLevensbeschouwing</vt:lpstr>
      <vt:lpstr>BerekeningFysischeNorm_fldAantalUurIslamitischeLevensbeschouwing</vt:lpstr>
      <vt:lpstr>BerekeningFysischeNorm_fldAantalUurIsrealitischeLevenbeschouwing</vt:lpstr>
      <vt:lpstr>BerekeningFysischeNorm_fldAantalUurKatholiekeLevensbeschouwing</vt:lpstr>
      <vt:lpstr>BerekeningFysischeNorm_fldAantalUurNietConfessioneleLevensbeschouwing</vt:lpstr>
      <vt:lpstr>BerekeningFysischeNorm_fldAantalUurOrthodoxeLevensbeschouwing</vt:lpstr>
      <vt:lpstr>BerekeningFysischeNorm_fldAantalUurProtestantseLevensbeschouwing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2024-02-22T08:54:44Z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