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vlaamseoverheid-my.sharepoint.com/personal/frederik_hoogsteyns_agion_be/Documents/Bureaublad/"/>
    </mc:Choice>
  </mc:AlternateContent>
  <xr:revisionPtr revIDLastSave="15" documentId="8_{931E116C-FD82-4BEF-ADB6-E161E068F143}" xr6:coauthVersionLast="47" xr6:coauthVersionMax="47" xr10:uidLastSave="{9D505C62-E72E-4E1C-8404-96D40DBBFA08}"/>
  <workbookProtection workbookAlgorithmName="SHA-512" workbookHashValue="eeuX5osglmjDYQSh+9ImfxkTWn1b2neHc9g/bTACBhDo4fRDyNvWSpfzKtEFpGX0B8kBAvFZoFtleeqzo3BY0A==" workbookSaltValue="UOk+dqDtSRqz8as61XVU6w==" workbookSpinCount="100000" lockStructure="1"/>
  <bookViews>
    <workbookView xWindow="-120" yWindow="-120" windowWidth="19440" windowHeight="15000" xr2:uid="{00000000-000D-0000-FFFF-FFFF00000000}"/>
  </bookViews>
  <sheets>
    <sheet name="aanvraag" sheetId="1" r:id="rId1"/>
  </sheets>
  <definedNames>
    <definedName name="AardAanvraag_fldAantalBijkomendePlaatsen">aanvraag!$B$248</definedName>
    <definedName name="AardAanvraag_fldAantalLeerlingenNieuweInfra">aanvraag!$B$252</definedName>
    <definedName name="AardAanvraag_fldAanvraagMotiveerGeplandeWerken">aanvraag!$B$207</definedName>
    <definedName name="AardAanvraag_fldAanvraagOmschrijfGeplandeWerken">aanvraag!$B$193</definedName>
    <definedName name="AardAanvraag_fldDatumUitvoeringWerkenJaar">aanvraag!$M$187:$P$187</definedName>
    <definedName name="AardAanvraag_fldDatumUitvoeringWerkenMaand">aanvraag!$G$187:$H$187</definedName>
    <definedName name="AardAanvraag_fldSubsidiesAndereOverhedenAndereWaarde">aanvraag!$J$238</definedName>
    <definedName name="AdministratieveGegevens_fldAankoopGebouwAard">aanvraag!$Q$77</definedName>
    <definedName name="AdministratieveGegevens_fldAankoopGebouwGemeente">aanvraag!$V$81</definedName>
    <definedName name="AdministratieveGegevens_fldAankoopGebouwNr">aanvraag!$AM$79</definedName>
    <definedName name="AdministratieveGegevens_fldAankoopGebouwPostcode">aanvraag!$Q$81</definedName>
    <definedName name="AdministratieveGegevens_fldAankoopGebouwStraat">aanvraag!$Q$79</definedName>
    <definedName name="AdministratieveGegevens_fldBIC">aanvraag!$I$130:$P$130</definedName>
    <definedName name="AdministratieveGegevens_fldCoördinerendeIMemail">aanvraag!$Q$123</definedName>
    <definedName name="AdministratieveGegevens_fldCoördinerendeIMGemeente">aanvraag!$V$117</definedName>
    <definedName name="AdministratieveGegevens_fldCoördinerendeIMGSM">aanvraag!$Q$121</definedName>
    <definedName name="AdministratieveGegevens_fldCoördinerendeIMNaam">aanvraag!$Q$113</definedName>
    <definedName name="AdministratieveGegevens_fldCoördinerendeIMNr">aanvraag!$AM$115</definedName>
    <definedName name="AdministratieveGegevens_fldCoördinerendeIMPostcode">aanvraag!$Q$117</definedName>
    <definedName name="AdministratieveGegevens_fldCoördinerendeIMStraat">aanvraag!$Q$115</definedName>
    <definedName name="AdministratieveGegevens_fldCoördinerendeIMTelefoon">aanvraag!$Q$119</definedName>
    <definedName name="AdministratieveGegevens_fldIBAN">aanvraag!$I$128:$X$128</definedName>
    <definedName name="AdministratieveGegevens_fldIMKBO">aanvraag!$B$134:$E$134,aanvraag!$G$134:$I$134,aanvraag!$K$134:$M$134</definedName>
    <definedName name="AdministratieveGegevens_fldKadastraleGegevensWerkenDatumAkte">aanvraag!$S$96:$T$96,aanvraag!$Y$96:$Z$96,aanvraag!$AD$96:$AG$96</definedName>
    <definedName name="AdministratieveGegevens_fldOnderwijsinstellingGemeente">aanvraag!$V$63</definedName>
    <definedName name="AdministratieveGegevens_fldOnderwijsinstellingNaam">aanvraag!$Q$59</definedName>
    <definedName name="AdministratieveGegevens_fldOnderwijsinstellingNr">aanvraag!$AM$61</definedName>
    <definedName name="AdministratieveGegevens_fldOnderwijsinstellingPostcode">aanvraag!$Q$63</definedName>
    <definedName name="AdministratieveGegevens_fldOnderwijsinstellingStraat">aanvraag!$Q$61</definedName>
    <definedName name="AdministratieveGegevens_fldSamenMetAnderVestiging">aanvraag!$AD$138</definedName>
    <definedName name="AdministratieveGegevens_fldSchoolbestuurGemeente">aanvraag!$V$53</definedName>
    <definedName name="AdministratieveGegevens_fldSchoolbestuurKBO">aanvraag!$Q$55:$T$55,aanvraag!$V$55:$X$55,aanvraag!$Z$55:$AB$55</definedName>
    <definedName name="AdministratieveGegevens_fldSchoolbestuurNaam">aanvraag!$Q$49</definedName>
    <definedName name="AdministratieveGegevens_fldSchoolbestuurNr">aanvraag!$AM$51</definedName>
    <definedName name="AdministratieveGegevens_fldSchoolbestuurPostcode">aanvraag!$Q$53</definedName>
    <definedName name="AdministratieveGegevens_fldSchoolbestuurStraat">aanvraag!$Q$51</definedName>
    <definedName name="AdministratieveGegevens_fldVestigingGemeente">aanvraag!$V$71</definedName>
    <definedName name="AdministratieveGegevens_fldVestigingInstellingsnummer">aanvraag!$Q$73</definedName>
    <definedName name="AdministratieveGegevens_fldVestigingNaam">aanvraag!$Q$67</definedName>
    <definedName name="AdministratieveGegevens_fldVestigingNr">aanvraag!$AM$69</definedName>
    <definedName name="AdministratieveGegevens_fldVestigingPostcode">aanvraag!$Q$71</definedName>
    <definedName name="AdministratieveGegevens_fldVestigingStraat">aanvraag!$Q$69</definedName>
    <definedName name="AdministratieveGegevens_fldVestigingWerkenAfdeling">aanvraag!$Q$88</definedName>
    <definedName name="AdministratieveGegevens_fldVestigingWerkenNr">aanvraag!$Q$92</definedName>
    <definedName name="AdministratieveGegevens_fldVestigingWerkenOppervlakteARE">aanvraag!$Z$94</definedName>
    <definedName name="AdministratieveGegevens_fldVestigingWerkenOppervlakteCA">aanvraag!$AI$94</definedName>
    <definedName name="AdministratieveGegevens_fldVestigingWerkenOppervlakteHA">aanvraag!$Q$94</definedName>
    <definedName name="AdministratieveGegevens_fldVestigingWerkenSectie">aanvraag!$Q$90</definedName>
    <definedName name="BerekeningBestaandBrutoOppervlakte_fldGebouwAfgebrokenOfOntrokkenBouwjaarGebouw1">aanvraag!$P$376</definedName>
    <definedName name="BerekeningBestaandBrutoOppervlakte_fldGebouwAfgebrokenOfOntrokkenBouwjaarGebouw2">aanvraag!$P$378</definedName>
    <definedName name="BerekeningBestaandBrutoOppervlakte_fldGebouwAfgebrokenOfOntrokkenBrutoOppM2Gebouw1">aanvraag!$G$376</definedName>
    <definedName name="BerekeningBestaandBrutoOppervlakte_fldGebouwAfgebrokenOfOntrokkenBrutoOppM2Gebouw2">aanvraag!$G$378</definedName>
    <definedName name="BerekeningBestaandBrutoOppervlakte_fldGenormeerdeOmgevingBehoudenBrutoOppM2Fietsenberging">aanvraag!$Q$428</definedName>
    <definedName name="BerekeningBestaandBrutoOppervlakte_fldGenormeerdeOmgevingBehoudenBrutoOppM2OpenEnOverdekteSpeelplaats">aanvraag!$Q$430</definedName>
    <definedName name="BerekeningBestaandBrutoOppervlakte_fldGenormeerdeOmgevingBehoudenBrutoOppM2OverdekteSpeelplaats">aanvraag!$Q$426</definedName>
    <definedName name="BerekeningBestaandBrutoOppervlakte_fldGenormeerdeOmgevingBehoudenBrutoOppM2ParkeerEnManoeuvreerruimte">aanvraag!$Q$432</definedName>
    <definedName name="BerekeningBestaandBrutoOppervlakte_fldLokaalLOAfgebrokenOfOntrokkenBouwjaarGebouw1">aanvraag!$P$404</definedName>
    <definedName name="BerekeningBestaandBrutoOppervlakte_fldLokaalLOAfgebrokenOfOntrokkenBouwjaarGebouw2">aanvraag!$P$406</definedName>
    <definedName name="BerekeningBestaandBrutoOppervlakte_fldLokaalLOAfgebrokenOfOntrokkenBrutoOppM2Gebouw1">aanvraag!$G$404</definedName>
    <definedName name="BerekeningBestaandBrutoOppervlakte_fldLokaalLOAfgebrokenOfOntrokkenBrutoOppM2Gebouw2">aanvraag!$G$406</definedName>
    <definedName name="BerekeningBestaandBrutoOppervlakte_fldLokaalLOAfgebrokenOfOntrokkenGebouwcodeGebouw1">aanvraag!$B$404</definedName>
    <definedName name="BerekeningBestaandBrutoOppervlakte_fldLokaalLOAfgebrokenOfOntrokkenGebouwcodeGebouw2">aanvraag!$B$406</definedName>
    <definedName name="BerekeningBestaandBrutoOppervlakte_fldLokaalLOBouwjaarGebouw1">aanvraag!$S$390</definedName>
    <definedName name="BerekeningBestaandBrutoOppervlakte_fldLokaalLOBouwjaarGebouw2">aanvraag!$S$392</definedName>
    <definedName name="BerekeningBestaandBrutoOppervlakte_fldLokaalLOBouwjaarGebouw3">aanvraag!$S$394</definedName>
    <definedName name="BerekeningBestaandBrutoOppervlakte_fldLokaalLOBrutoOppM2Gebouw1">aanvraag!$I$390</definedName>
    <definedName name="BerekeningBestaandBrutoOppervlakte_fldLokaalLOBrutoOppM2Gebouw2">aanvraag!$I$392</definedName>
    <definedName name="BerekeningBestaandBrutoOppervlakte_fldLokaalLOBrutoOppM2Gebouw3">aanvraag!$I$394</definedName>
    <definedName name="BerekeningBestaandBrutoOppervlakte_fldLokaalLOGebouwcodeGebouw1">aanvraag!$B$390</definedName>
    <definedName name="BerekeningBestaandBrutoOppervlakte_fldLokaalLOGebouwcodeGebouw2">aanvraag!$B$392</definedName>
    <definedName name="BerekeningBestaandBrutoOppervlakte_fldLokaalLOGebouwcodeGebouw3">aanvraag!$B$394</definedName>
    <definedName name="BerekeningBestaandBrutoOppervlakte_fldSchoolgebouwenBouwjaarGebouw1">aanvraag!$S$350</definedName>
    <definedName name="BerekeningBestaandBrutoOppervlakte_fldSchoolgebouwenBouwjaarGebouw2">aanvraag!$S$352</definedName>
    <definedName name="BerekeningBestaandBrutoOppervlakte_fldSchoolgebouwenBouwjaarGebouw3">aanvraag!$S$354</definedName>
    <definedName name="BerekeningBestaandBrutoOppervlakte_fldSchoolgebouwenBouwjaarGebouw4">aanvraag!$S$356</definedName>
    <definedName name="BerekeningBestaandBrutoOppervlakte_fldSchoolgebouwenBouwjaarGebouw5">aanvraag!$S$358</definedName>
    <definedName name="BerekeningBestaandBrutoOppervlakte_fldSchoolgebouwenBouwjaarGebouw6">aanvraag!$S$360</definedName>
    <definedName name="BerekeningBestaandBrutoOppervlakte_fldSchoolgebouwenBouwjaarGebouw7">aanvraag!$S$362</definedName>
    <definedName name="BerekeningBestaandBrutoOppervlakte_fldSchoolgebouwenBouwjaarGebouw8">aanvraag!$S$364</definedName>
    <definedName name="BerekeningBestaandBrutoOppervlakte_fldSchoolgebouwenBrutoOppM2Gebouw1">aanvraag!$I$350</definedName>
    <definedName name="BerekeningBestaandBrutoOppervlakte_fldSchoolgebouwenBrutoOppM2Gebouw2">aanvraag!$I$352</definedName>
    <definedName name="BerekeningBestaandBrutoOppervlakte_fldSchoolgebouwenBrutoOppM2Gebouw3">aanvraag!$I$354</definedName>
    <definedName name="BerekeningBestaandBrutoOppervlakte_fldSchoolgebouwenBrutoOppM2Gebouw4">aanvraag!$I$356</definedName>
    <definedName name="BerekeningBestaandBrutoOppervlakte_fldSchoolgebouwenBrutoOppM2Gebouw5">aanvraag!$I$358</definedName>
    <definedName name="BerekeningBestaandBrutoOppervlakte_fldSchoolgebouwenBrutoOppM2Gebouw6">aanvraag!$I$360</definedName>
    <definedName name="BerekeningBestaandBrutoOppervlakte_fldSchoolgebouwenBrutoOppM2Gebouw7">aanvraag!$I$362</definedName>
    <definedName name="BerekeningBestaandBrutoOppervlakte_fldSchoolgebouwenBrutoOppM2Gebouw8">aanvraag!$I$364</definedName>
    <definedName name="BerekeningBestaandBrutoOppervlakte_fldTechnischeLokalenBrutoOppM2AndereLokalen">aanvraag!$Q$422</definedName>
    <definedName name="BerekeningBestaandBrutoOppervlakte_fldTechnischeLokalenBrutoOppM2Hoogspanningscabine">aanvraag!$Q$416</definedName>
    <definedName name="BerekeningBestaandBrutoOppervlakte_fldTechnischeLokalenBrutoOppM2Machinekamer">aanvraag!$Q$418</definedName>
    <definedName name="BerekeningBestaandBrutoOppervlakte_fldTechnischeLokalenBrutoOppM2OpslagplaatsBrandstof">aanvraag!$Q$420</definedName>
    <definedName name="BerekeningBestaandBrutoOppervlakte_fldTechnischeLokalenBrutoOppM2Stookplaats1">aanvraag!$Q$412</definedName>
    <definedName name="BerekeningBestaandBrutoOppervlakte_fldTechnischeLokalenBrutoOppM2Stookplaats2">aanvraag!$Q$414</definedName>
    <definedName name="BerekeningBestaandeBrutoOppervlakte_fldGebouwcode1">aanvraag!$B$350</definedName>
    <definedName name="BerekeningBestaandeBrutoOppervlakte_fldGebouwcode2">aanvraag!$B$352</definedName>
    <definedName name="BerekeningBestaandeBrutoOppervlakte_fldGebouwcode3">aanvraag!$B$354</definedName>
    <definedName name="BerekeningBestaandeBrutoOppervlakte_fldGebouwcode4">aanvraag!$B$356</definedName>
    <definedName name="BerekeningBestaandeBrutoOppervlakte_fldGebouwcode5">aanvraag!$B$358</definedName>
    <definedName name="BerekeningBestaandeBrutoOppervlakte_fldGebouwcode6">aanvraag!$B$360</definedName>
    <definedName name="BerekeningBestaandeBrutoOppervlakte_fldGebouwcode7">aanvraag!$B$362</definedName>
    <definedName name="BerekeningBestaandeBrutoOppervlakte_fldGebouwcode8">aanvraag!$B$364</definedName>
    <definedName name="BerekeningBestaandeBrutoOppervlakte_fldGebouwcodeAfbraak1">aanvraag!$B$376</definedName>
    <definedName name="BerekeningBestaandeBrutoOppervlakte_fldGebouwcodeAfbraak2">aanvraag!$B$378</definedName>
    <definedName name="BerekeningFysischeNorm_fldAantalFiets">aanvraag!$B$276</definedName>
    <definedName name="BerekeningFysischeNorm_fldAantalKleuters">aanvraag!$Q$262</definedName>
    <definedName name="BerekeningFysischeNorm_fldAantalLeerlingenLagere">aanvraag!$Q$264</definedName>
    <definedName name="BerekeningFysischeNorm_fldAantalLeerlingenOnderwijstype1en8">aanvraag!$Q$269</definedName>
    <definedName name="BerekeningFysischeNorm_fldAantalPersoneelsledenHalveOpdracht">aanvraag!$B$280</definedName>
    <definedName name="BerekeningFysischeNorm_fldAantalUurAnglicaanseLevensbeschouwing">aanvraag!$Q$294</definedName>
    <definedName name="BerekeningFysischeNorm_fldAantalUurCultuurLevensbeschouwing">aanvraag!$Q$298</definedName>
    <definedName name="BerekeningFysischeNorm_fldAantalUurIslamitischeLevensbeschouwing">aanvraag!$Q$290</definedName>
    <definedName name="BerekeningFysischeNorm_fldAantalUurIsrealitischeLevenbeschouwing">aanvraag!$Q$288</definedName>
    <definedName name="BerekeningFysischeNorm_fldAantalUurKatholiekeLevensbeschouwing">aanvraag!$Q$284</definedName>
    <definedName name="BerekeningFysischeNorm_fldAantalUurNietConfessioneleLevensbeschouwing">aanvraag!$Q$296</definedName>
    <definedName name="BerekeningFysischeNorm_fldAantalUurOrthodoxeLevensbeschouwing">aanvraag!$Q$292</definedName>
    <definedName name="BerekeningFysischeNorm_fldAantalUurProtestantseLevensbeschouwing">aanvraag!$Q$286</definedName>
    <definedName name="BerekeningTotaleKostprijs_fldTotaleKostprijsAfbraakwerken">aanvraag!$Q$546</definedName>
    <definedName name="BerekeningTotaleKostprijs_fldTotaleKostprijsEersteUitrustingLokalenLO">aanvraag!$Q$564</definedName>
    <definedName name="BerekeningTotaleKostprijs_fldTotaleKostprijsEersteUitrustingOpenSpeelplaats">aanvraag!$Q$568</definedName>
    <definedName name="BerekeningTotaleKostprijs_fldTotaleKostprijsEersteUitrustingOverdekteSpeelplaats">aanvraag!$Q$566</definedName>
    <definedName name="BerekeningTotaleKostprijs_fldTotaleKostprijsEersteUitrustingSchoolgebouwen">aanvraag!$Q$562</definedName>
    <definedName name="GegevensSubsidiewaarden_fldInstellingAdministratieveZetelGemeente">aanvraag!$V$167</definedName>
    <definedName name="GegevensSubsidiewaarden_fldInstellingAdministratieveZetelHuisnummer">aanvraag!$AM$165</definedName>
    <definedName name="GegevensSubsidiewaarden_fldInstellingAdministratieveZetelPostnummer">aanvraag!$Q$167</definedName>
    <definedName name="GegevensSubsidiewaarden_fldInstellingAdministratieveZetelStraat">aanvraag!$Q$165</definedName>
    <definedName name="GegevensSubsidiewaarden_fldInstellingBeschikbaarGebouwGemeente">aanvraag!$V$173</definedName>
    <definedName name="GegevensSubsidiewaarden_fldInstellingBeschikbaarGebouwHuisnummer">aanvraag!$AM$171</definedName>
    <definedName name="GegevensSubsidiewaarden_fldInstellingBeschikbaarGebouwPostnummer">aanvraag!$Q$173</definedName>
    <definedName name="GegevensSubsidiewaarden_fldInstellingBeschikbaarGebouwStraat">aanvraag!$Q$171</definedName>
    <definedName name="GegevensSubsidiewaarden_fldInstellingInrichtendeMachtOfSchoolbestuur">aanvraag!$Q$160</definedName>
    <definedName name="Ondertekening_fldFunctie">aanvraag!$O$646</definedName>
    <definedName name="Ondertekening_fldHandtekening">aanvraag!$O$640</definedName>
    <definedName name="Ondertekening_fldNaam">aanvraag!$O$646</definedName>
    <definedName name="Ondertekening_fldOndertekeningsDatum">aanvraag!$Q$638:$R$638,aanvraag!$W$638:$X$638,aanvraag!$AC$638:$AE$638</definedName>
    <definedName name="Ontvangstdatum_fldOntvangstdatum">aanvraag!$AI$10</definedName>
    <definedName name="OppervlakteNieuwbouwEnKostprijs_fldBouwjaarLokalenLOGebouw1Aankoop">aanvraag!$R$443</definedName>
    <definedName name="OppervlakteNieuwbouwEnKostprijs_fldBouwjaarLokalenLOGebouw1Afbraak">aanvraag!$R$455</definedName>
    <definedName name="OppervlakteNieuwbouwEnKostprijs_fldBouwjaarSchoollokalenGebouw1Aankoop">aanvraag!$R$441</definedName>
    <definedName name="OppervlakteNieuwbouwEnKostprijs_fldBouwjaarSchoollokalenGebouw1Afbraak">aanvraag!$R$453</definedName>
    <definedName name="OppervlakteNieuwbouwEnKostprijs_fldBouwjaarTechnischeLokalenGebouw1Aankoop">aanvraag!$R$445</definedName>
    <definedName name="OppervlakteNieuwbouwEnKostprijs_fldBouwjaarTechnischeLokalenGebouw1Afbraak">aanvraag!$R$457</definedName>
    <definedName name="OppervlakteNieuwbouwEnKostprijs_fldBrutoOppFietsenbergplaatsAfbraak">aanvraag!$Q$488</definedName>
    <definedName name="OppervlakteNieuwbouwEnKostprijs_fldBrutoOppLokalenLOGebouw1Aankoop">aanvraag!$I$443</definedName>
    <definedName name="OppervlakteNieuwbouwEnKostprijs_fldBrutoOppLokalenLOGebouw1Afbraak">aanvraag!$I$455</definedName>
    <definedName name="OppervlakteNieuwbouwEnKostprijs_fldBrutoOppOpenSpeelplaatsAfbraak">aanvraag!$Q$486</definedName>
    <definedName name="OppervlakteNieuwbouwEnKostprijs_fldBrutoOppOverdekteSpeelplaatsAfbraak">aanvraag!$Q$484</definedName>
    <definedName name="OppervlakteNieuwbouwEnKostprijs_fldBrutoOppParkeerEnManoeuvreerruimteAfbraak">aanvraag!$Q$490</definedName>
    <definedName name="OppervlakteNieuwbouwEnKostprijs_fldBrutoOppSchoollokalenGebouw1Aankoop">aanvraag!$I$441</definedName>
    <definedName name="OppervlakteNieuwbouwEnKostprijs_fldBrutoOppSchoollokalenGebouw1Afbraak">aanvraag!$I$453</definedName>
    <definedName name="OppervlakteNieuwbouwEnKostprijs_fldBrutoOppTechnischeLokalenGebouw1Aankoop">aanvraag!$I$445</definedName>
    <definedName name="OppervlakteNieuwbouwEnKostprijs_fldBrutoOppTechnischeLokalenGebouw1Afbraak">aanvraag!$I$457</definedName>
    <definedName name="OppervlakteNieuwbouwEnKostprijs_fldKostprijsLokalenLOGebouw1Aankoop">aanvraag!$AG$443</definedName>
    <definedName name="OppervlakteNieuwbouwEnKostprijs_fldKostprijsSchoollokalenGebouw1Aankoop">aanvraag!$AG$441</definedName>
    <definedName name="OppervlakteNieuwbouwEnKostprijs_fldKostprijsTechnischeLokalenGebouw1Aankoop">aanvraag!$AG$445</definedName>
    <definedName name="OppervlakteNieuwbouwEnKostprijs_fldNieuwbouwGenormeerdeOmgevingBrutoOppM2Fietsenberging">aanvraag!$Q$475</definedName>
    <definedName name="OppervlakteNieuwbouwEnKostprijs_fldNieuwbouwGenormeerdeOmgevingBrutoOppM2OpenSpeelplaats">aanvraag!$Q$473</definedName>
    <definedName name="OppervlakteNieuwbouwEnKostprijs_fldNieuwbouwGenormeerdeOmgevingBrutoOppM2OverdekteSpeelplaats">aanvraag!$Q$471</definedName>
    <definedName name="OppervlakteNieuwbouwEnKostprijs_fldNieuwbouwGenormeerdeOmgevingBrutoOppM2ParkeerEnManoeuvreerruimte">aanvraag!$Q$477</definedName>
    <definedName name="OppervlakteNieuwbouwEnKostprijs_fldNieuwbouwGenormeerdeOmgevingKostprijsFietsenberging">aanvraag!$Z$475</definedName>
    <definedName name="OppervlakteNieuwbouwEnKostprijs_fldNieuwbouwGenormeerdeOmgevingKostprijsOpenSpeelplaats">aanvraag!$Z$473</definedName>
    <definedName name="OppervlakteNieuwbouwEnKostprijs_fldNieuwbouwGenormeerdeOmgevingKostprijsOverdekteSpeelplaats">aanvraag!$Z$471</definedName>
    <definedName name="OppervlakteNieuwbouwEnKostprijs_fldNieuwbouwGenormeerdeOmgevingKostprijsParkeerEnManoeuvreerruimte">aanvraag!$Z$477</definedName>
    <definedName name="OppervlakteVerbouwingswerkenEnKostprijs_fldKostprijsNietGenormeerdeOmgevingswerken">aanvraag!$B$534</definedName>
    <definedName name="OppervlakteVerbouwingswerkenEnKostprijs_fldVerbouwingswerkenBrutoOppM2LokalenLO">aanvraag!$Q$512</definedName>
    <definedName name="OppervlakteVerbouwingswerkenEnKostprijs_fldVerbouwingswerkenBrutoOppM2Schoolgebouwen">aanvraag!$Q$510</definedName>
    <definedName name="OppervlakteVerbouwingswerkenEnKostprijs_fldVerbouwingswerkenBrutoOppM2TechnischeLokalen">aanvraag!$Q$514</definedName>
    <definedName name="OppervlakteVerbouwingswerkenEnKostprijs_fldVerbouwingswerkenGenormeerdeOmgevingswerkenBrutoOppM2Fietsenberging">aanvraag!$Q$524</definedName>
    <definedName name="OppervlakteVerbouwingswerkenEnKostprijs_fldVerbouwingswerkenGenormeerdeOmgevingswerkenBrutoOppM2OpenSpeelplaats">aanvraag!$Q$522</definedName>
    <definedName name="OppervlakteVerbouwingswerkenEnKostprijs_fldVerbouwingswerkenGenormeerdeOmgevingswerkenBrutoOppM2OverdekteSpeelplaats">aanvraag!$Q$520</definedName>
    <definedName name="OppervlakteVerbouwingswerkenEnKostprijs_fldVerbouwingswerkenGenormeerdeOmgevingswerkenBrutoOppM2ParkeerEnManoeuvreerruimte">aanvraag!$Q$526</definedName>
    <definedName name="OppervlakteVerbouwingswerkenEnKostprijs_fldVerbouwingswerkenGenormeerdeOmgevingswerkenKostprijsFietsenberging">aanvraag!$Z$524</definedName>
    <definedName name="OppervlakteVerbouwingswerkenEnKostprijs_fldVerbouwingswerkenGenormeerdeOmgevingswerkenKostprijsOpenSpeelplaats">aanvraag!$Z$522</definedName>
    <definedName name="OppervlakteVerbouwingswerkenEnKostprijs_fldVerbouwingswerkenGenormeerdeOmgevingswerkenKostprijsOverdekteSpeelplaats">aanvraag!$Z$520</definedName>
    <definedName name="OppervlakteVerbouwingswerkenEnKostprijs_fldVerbouwingswerkenGenormeerdeOmgevingswerkenKostprijsParkeerEnManoeuvreerruimte">aanvraag!$Z$526</definedName>
    <definedName name="OppervlakteVerbouwingswerkenEnKostprijs_fldVerbouwingswerkenKostprijsLokalenLO">aanvraag!$Z$512</definedName>
    <definedName name="OppervlakteVerbouwingswerkenEnKostprijs_fldVerbouwingswerkenKostprijsSchoolgebouwen">aanvraag!$Z$510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48" i="1" l="1"/>
  <c r="Q501" i="1" l="1"/>
  <c r="Q499" i="1"/>
  <c r="Q497" i="1"/>
  <c r="Q495" i="1"/>
  <c r="P596" i="1" l="1"/>
  <c r="P594" i="1"/>
  <c r="P592" i="1"/>
  <c r="P590" i="1"/>
  <c r="P588" i="1"/>
  <c r="Q560" i="1"/>
  <c r="Q557" i="1"/>
  <c r="Q552" i="1"/>
  <c r="Q550" i="1"/>
  <c r="Z514" i="1"/>
  <c r="W596" i="1"/>
  <c r="W594" i="1"/>
  <c r="Z457" i="1"/>
  <c r="Z455" i="1"/>
  <c r="Z453" i="1"/>
  <c r="AG445" i="1"/>
  <c r="Y445" i="1"/>
  <c r="Y443" i="1"/>
  <c r="Y441" i="1"/>
  <c r="X406" i="1"/>
  <c r="X404" i="1"/>
  <c r="AB394" i="1"/>
  <c r="AB392" i="1"/>
  <c r="AB390" i="1"/>
  <c r="X378" i="1"/>
  <c r="X376" i="1"/>
  <c r="AF364" i="1"/>
  <c r="AF362" i="1"/>
  <c r="AF360" i="1"/>
  <c r="AF358" i="1"/>
  <c r="AF356" i="1"/>
  <c r="AF354" i="1"/>
  <c r="AF352" i="1"/>
  <c r="AF350" i="1"/>
  <c r="Q335" i="1"/>
  <c r="AK596" i="1" s="1"/>
  <c r="Q333" i="1"/>
  <c r="AK594" i="1" s="1"/>
  <c r="Q301" i="1"/>
  <c r="AQ298" i="1"/>
  <c r="AQ296" i="1"/>
  <c r="AQ294" i="1"/>
  <c r="AQ292" i="1"/>
  <c r="AQ290" i="1"/>
  <c r="AQ288" i="1"/>
  <c r="AQ286" i="1"/>
  <c r="AQ284" i="1"/>
  <c r="Q266" i="1"/>
  <c r="AQ264" i="1"/>
  <c r="AQ262" i="1"/>
  <c r="AQ266" i="1" s="1"/>
  <c r="AK408" i="1" l="1"/>
  <c r="P586" i="1" s="1"/>
  <c r="AD594" i="1"/>
  <c r="AQ301" i="1"/>
  <c r="Q315" i="1" s="1"/>
  <c r="J461" i="1"/>
  <c r="W584" i="1" s="1"/>
  <c r="AK380" i="1"/>
  <c r="P584" i="1" s="1"/>
  <c r="J463" i="1"/>
  <c r="W586" i="1" s="1"/>
  <c r="AA554" i="1"/>
  <c r="J465" i="1"/>
  <c r="W588" i="1" s="1"/>
  <c r="AD588" i="1" s="1"/>
  <c r="Q272" i="1"/>
  <c r="AD596" i="1"/>
  <c r="AQ311" i="1"/>
  <c r="Q311" i="1" s="1"/>
  <c r="Q570" i="1"/>
  <c r="Q329" i="1"/>
  <c r="AK592" i="1" s="1"/>
  <c r="Q331" i="1"/>
  <c r="AK590" i="1" s="1"/>
  <c r="W592" i="1"/>
  <c r="AD592" i="1" s="1"/>
  <c r="Q319" i="1"/>
  <c r="B325" i="1"/>
  <c r="AK586" i="1" s="1"/>
  <c r="W590" i="1"/>
  <c r="AD590" i="1" s="1"/>
  <c r="AD584" i="1" l="1"/>
  <c r="AD586" i="1"/>
  <c r="Q313" i="1"/>
  <c r="Q317" i="1" s="1"/>
  <c r="Q321" i="1" s="1"/>
  <c r="AK584" i="1" s="1"/>
</calcChain>
</file>

<file path=xl/sharedStrings.xml><?xml version="1.0" encoding="utf-8"?>
<sst xmlns="http://schemas.openxmlformats.org/spreadsheetml/2006/main" count="479" uniqueCount="244">
  <si>
    <t xml:space="preserve"> </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</si>
  <si>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</si>
  <si>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</si>
  <si>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</si>
  <si>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</si>
  <si>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</si>
  <si>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</si>
  <si>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</si>
  <si>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</si>
  <si>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</si>
  <si>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</si>
  <si>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</si>
  <si>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</si>
  <si>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</si>
  <si>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</si>
  <si>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</si>
  <si>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</si>
  <si>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Antwerpen</t>
  </si>
  <si>
    <t>Limburg</t>
  </si>
  <si>
    <t>Vlaams-Brabant</t>
  </si>
  <si>
    <t>Brussels Hoofdstedelijk Gewest</t>
  </si>
  <si>
    <t>Oost-Vlaanderen</t>
  </si>
  <si>
    <t>West-Vlaanderen</t>
  </si>
  <si>
    <t>ja</t>
  </si>
  <si>
    <t>nee</t>
  </si>
  <si>
    <t>Dient u deze subsidieaanvraag in via Katholiek Onderwijs Vlaanderen?</t>
  </si>
  <si>
    <t>naam</t>
  </si>
  <si>
    <t>straat en nummer</t>
  </si>
  <si>
    <t>postnummer en gemeente</t>
  </si>
  <si>
    <t>ondernemingsnummer</t>
  </si>
  <si>
    <t>Vul de gegevens van de onderwijsinstelling in.</t>
  </si>
  <si>
    <t>afdeling</t>
  </si>
  <si>
    <t>sectie</t>
  </si>
  <si>
    <t>nummer(s)</t>
  </si>
  <si>
    <t>oppervlakte van de percelen</t>
  </si>
  <si>
    <t>ha</t>
  </si>
  <si>
    <t>a</t>
  </si>
  <si>
    <t>ca</t>
  </si>
  <si>
    <t>dag</t>
  </si>
  <si>
    <t>maand</t>
  </si>
  <si>
    <t>jaar</t>
  </si>
  <si>
    <t>Bent u de coördinerende inrichtende macht voor dit dossier?</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</si>
  <si>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</si>
  <si>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</si>
  <si>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</si>
  <si>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</si>
  <si>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</si>
  <si>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</si>
  <si>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</si>
  <si>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</si>
  <si>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Gegevens over de subsidievoorwaarden</t>
  </si>
  <si>
    <t>Is er binnen een straal van één kilometer een beschikbaar schoolgebouw dat volledig onbezet is of dat binnen het schooljaar kan worden vrijgemaakt?</t>
  </si>
  <si>
    <t>Vul de gegevens van die instelling in.</t>
  </si>
  <si>
    <t>inrichtende macht of schoolbestuur</t>
  </si>
  <si>
    <t>administratieve zetel</t>
  </si>
  <si>
    <t>beschikbaar gebouw</t>
  </si>
  <si>
    <t>Aard van de aanvraag</t>
  </si>
  <si>
    <t>euro</t>
  </si>
  <si>
    <t>agentschap Onroerend Erfgoed</t>
  </si>
  <si>
    <t>VIPA</t>
  </si>
  <si>
    <t>VGC</t>
  </si>
  <si>
    <t>andere instantie:</t>
  </si>
  <si>
    <t>Vul het aantal bijkomende plaatsen in dat wordt gecreëerd via dit infrastructuurproject.</t>
  </si>
  <si>
    <t>Berekening van de fysische norm</t>
  </si>
  <si>
    <t>Op www.agion.be vindt u welke tellingsdatum u moet gebruiken.</t>
  </si>
  <si>
    <t>totaal aantal leerlingen</t>
  </si>
  <si>
    <t>Vul het aantal leerlingen en personeelsleden in die met de fiets of bromfiets naar school komen.</t>
  </si>
  <si>
    <t>Vul het aantal personeelsleden in die minstens een halve opdracht vervullen.</t>
  </si>
  <si>
    <t>uur</t>
  </si>
  <si>
    <t>m²</t>
  </si>
  <si>
    <t>totaal</t>
  </si>
  <si>
    <t>Toegelaten oppervlakte voor schoolgebouwen</t>
  </si>
  <si>
    <t>Toegelaten oppervlakte voor genormeerde omgevingswerken</t>
  </si>
  <si>
    <t>som open en overdekte speelplaats</t>
  </si>
  <si>
    <t>overdekte speelplaats</t>
  </si>
  <si>
    <t>fietsenbergplaats</t>
  </si>
  <si>
    <t>parkeer- en manoeuvreerruimte</t>
  </si>
  <si>
    <t>Berekening van de bestaande bruto-oppervlakte</t>
  </si>
  <si>
    <t>bruto-oppervlakte</t>
  </si>
  <si>
    <t>bouwjaar</t>
  </si>
  <si>
    <t>in aanmerking te nemen bruto-oppervlakte</t>
  </si>
  <si>
    <t>gesubsidieerd door AGION</t>
  </si>
  <si>
    <t>Hier vindt u de bruto-oppervlakte van de schoolgebouwen die in aanmerking wordt genomen.</t>
  </si>
  <si>
    <t>Hier vindt u de bruto-oppervlakte van de lokalen lo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</si>
  <si>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</si>
  <si>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</si>
  <si>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</si>
  <si>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</si>
  <si>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</si>
  <si>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</si>
  <si>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</si>
  <si>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</si>
  <si>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kostprijs</t>
  </si>
  <si>
    <t>schoolgebouwen</t>
  </si>
  <si>
    <t>lokalen lo</t>
  </si>
  <si>
    <t>technische lokalen</t>
  </si>
  <si>
    <t>Vul de bruto-oppervlakte en de kostprijs, exclusief btw, in van de genormeerde omgevingswerken.</t>
  </si>
  <si>
    <t>open speelplaats</t>
  </si>
  <si>
    <t>Oppervlakte en kostprijs van de niet-genormeerde omgevingswerken</t>
  </si>
  <si>
    <t>Vul de kostprijs, exclusief btw, in van de niet-genormeerde omgevingswerken.</t>
  </si>
  <si>
    <t>Niet-genormeerde omgevingswerken zijn afsluitingen, toegangswegen, groenaanleg en andere omgevingswerken.</t>
  </si>
  <si>
    <t>Berekening van de totale kostprijs</t>
  </si>
  <si>
    <t>Vul de kostprijs van de afbraakwerken en de eerste uitrusting in.</t>
  </si>
  <si>
    <t>afbraakwerken</t>
  </si>
  <si>
    <t>verbouwing schoolgebouwen</t>
  </si>
  <si>
    <t>verbouwing lokalen lo</t>
  </si>
  <si>
    <t>verbouwing genormeerde omgevingswerken</t>
  </si>
  <si>
    <t>eerste uitrusting schoolgebouwen</t>
  </si>
  <si>
    <t>eerste uitrusting lokalen lo</t>
  </si>
  <si>
    <t>eerste uitrusting overdekte speelplaats</t>
  </si>
  <si>
    <t>eerste uitrusting open speelplaats</t>
  </si>
  <si>
    <t>Vergelijkingstabel</t>
  </si>
  <si>
    <t>In de onderstaande tabel vindt u een overzicht van de bestaande bruto-oppervlakte, de bruto-oppervlakte na de werken en de maximale bruto-oppervlakte.</t>
  </si>
  <si>
    <t>bestaande in aanmerking te nemen bruto-oppervlakte</t>
  </si>
  <si>
    <t>som van kolom 1 en 2</t>
  </si>
  <si>
    <t>maximaal toegelaten oppervlakte volgens de normen</t>
  </si>
  <si>
    <t>Bij te voegen bewijsstukken</t>
  </si>
  <si>
    <t>Kruis alle bewijsstukken aan die u bij dit formulier voegt.</t>
  </si>
  <si>
    <t>een gedetailleerde berekeningswijze van de bruto-oppervlakte</t>
  </si>
  <si>
    <t>Ondertekening</t>
  </si>
  <si>
    <t>datum</t>
  </si>
  <si>
    <t>handtekening</t>
  </si>
  <si>
    <t>functie</t>
  </si>
  <si>
    <t>Aan wie bezorgt u dit formulier?</t>
  </si>
  <si>
    <t>Bezorg zowel de Excelversie als een ingescande ondertekende versie.</t>
  </si>
  <si>
    <t>Vul het aantal uren levensbeschouwelijke lessen in die niet in het lestijdenpakket zijn opgenomen.</t>
  </si>
  <si>
    <t>katholieke godsdienst</t>
  </si>
  <si>
    <t>protestantse godsdienst</t>
  </si>
  <si>
    <t>israëlitische godsdienst</t>
  </si>
  <si>
    <t>islamitische godsdienst</t>
  </si>
  <si>
    <t>orthodoxe godsdienst</t>
  </si>
  <si>
    <t>anglicaanse godsdienst</t>
  </si>
  <si>
    <t>niet-confessionele zedenleer</t>
  </si>
  <si>
    <t>cultuurbeschouwing</t>
  </si>
  <si>
    <t>totaal
aantal levensbeschouwelijke lessen</t>
  </si>
  <si>
    <t>aantal leerlingen in de lagere afdeling</t>
  </si>
  <si>
    <t>Oppervlakte en kostprijs van het aan te kopen gebouw</t>
  </si>
  <si>
    <t>Oppervlakte en kostprijs van de eventuele werken na aankoop</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</si>
  <si>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</si>
  <si>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Subsidieaanvraag voor de aankoop van een gebouw voor het buitengewoon basisonderwijs</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</si>
  <si>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</si>
  <si>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de aankoop van een gebouw voor het buitengewoon basisonderwijs.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</si>
  <si>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</si>
  <si>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</si>
  <si>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</si>
  <si>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</si>
  <si>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officieel provinciaal onderwijs</t>
  </si>
  <si>
    <t>In welke provincie ligt de vestigingsplaats?</t>
  </si>
  <si>
    <t>Vul de gegevens van het schoolbestuur in.</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</si>
  <si>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</si>
  <si>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</si>
  <si>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</si>
  <si>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</si>
  <si>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</si>
  <si>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</si>
  <si>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datum verkoopovereenkomst</t>
  </si>
  <si>
    <t>Dient u deze subsidieaanvraag samen met een andere inrichtende macht in?</t>
  </si>
  <si>
    <r>
      <t>ja.</t>
    </r>
    <r>
      <rPr>
        <i/>
        <sz val="10"/>
        <rFont val="Calibri"/>
        <family val="2"/>
        <scheme val="minor"/>
      </rPr>
      <t xml:space="preserve"> Ga naar vraag 10.</t>
    </r>
  </si>
  <si>
    <t>AGION beschouwt de coördinerende inrichtende macht als eerste aanspreekpunt voor dit dossier. Als u met een andere inrichtende macht een dossier indient, fungeert een van de twee inrichtende machten als coördinerende inrichtende macht.</t>
  </si>
  <si>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</si>
  <si>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</si>
  <si>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</si>
  <si>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</si>
  <si>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</si>
  <si>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r>
      <t>ja.</t>
    </r>
    <r>
      <rPr>
        <i/>
        <sz val="10"/>
        <rFont val="Calibri"/>
        <family val="2"/>
        <scheme val="minor"/>
      </rPr>
      <t xml:space="preserve"> Ga naar vraag 17.</t>
    </r>
  </si>
  <si>
    <r>
      <t xml:space="preserve">nee. </t>
    </r>
    <r>
      <rPr>
        <i/>
        <sz val="10"/>
        <rFont val="Calibri"/>
        <family val="2"/>
        <scheme val="minor"/>
      </rPr>
      <t>Ga naar vraag 18.</t>
    </r>
  </si>
  <si>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</si>
  <si>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</si>
  <si>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 xml:space="preserve">nee </t>
  </si>
  <si>
    <t>Zijn er onmiddellijk na de aankoop verbouwingswerken gepland aan het aangekochte gebouw?</t>
  </si>
  <si>
    <r>
      <t xml:space="preserve">ja. </t>
    </r>
    <r>
      <rPr>
        <b/>
        <sz val="10"/>
        <rFont val="Calibri"/>
        <family val="2"/>
        <scheme val="minor"/>
      </rPr>
      <t>Wat is de voorziene startdatum voor de uitvoering van de werken?</t>
    </r>
  </si>
  <si>
    <t>In vraag 20 specificeert u de werken die na de aankoop uitgevoerd zullen worden.  Om een subsidie aan te vragen voor die werken, dient u een apart formulier in. U volgt daarbij de standaardprocedure voor de aanvraag van een subsidie voor infrastructuurwerken.</t>
  </si>
  <si>
    <t>Beschrijf het aan te kopen gebouw en de eventuele werken die uitgevoerd zullen worden na de aankoop.</t>
  </si>
  <si>
    <t>Motiveer de noodzaak van de aankoop van het gebouw en de eventuele werken die uitgevoerd zullen worden na de aankoop.</t>
  </si>
  <si>
    <t>Geef daarbij aan dat ze passen in een langetermijnvisie.</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</si>
  <si>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</si>
  <si>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23.</t>
    </r>
  </si>
  <si>
    <r>
      <t xml:space="preserve">nee. </t>
    </r>
    <r>
      <rPr>
        <i/>
        <sz val="10"/>
        <rFont val="Calibri"/>
        <family val="2"/>
        <scheme val="minor"/>
      </rPr>
      <t>Ga naar vraag 24.</t>
    </r>
  </si>
  <si>
    <t>Welke andere overheden kennen subsidies toe aan het project?</t>
  </si>
  <si>
    <t>OVAM</t>
  </si>
  <si>
    <t>Worden er voor deze vestigingsplaats bijkomend plaatsen gecreëerd via dit infrastructuurproject, ten opzichte van het aantal leerlingen dat momenteel op deze vestigingsplaats is ingeschreven?</t>
  </si>
  <si>
    <r>
      <t>ja.</t>
    </r>
    <r>
      <rPr>
        <i/>
        <sz val="10"/>
        <rFont val="Calibri"/>
        <family val="2"/>
        <scheme val="minor"/>
      </rPr>
      <t xml:space="preserve"> Ga naar vraag 25.</t>
    </r>
  </si>
  <si>
    <r>
      <t>nee.</t>
    </r>
    <r>
      <rPr>
        <i/>
        <sz val="10"/>
        <rFont val="Calibri"/>
        <family val="2"/>
        <scheme val="minor"/>
      </rPr>
      <t xml:space="preserve"> Ga naar vraag 26.</t>
    </r>
  </si>
  <si>
    <t>bijkomende plaatsen</t>
  </si>
  <si>
    <t>Hoeveel leerlingen zullen de nieuwe of vernieuwde infrastructuur gebruiken?</t>
  </si>
  <si>
    <t>leerlingen</t>
  </si>
  <si>
    <t>Vul het huidige aantal leerlingen in van de vestigingsplaats die zal gebruikmaken van het aan te kopen gebouw.</t>
  </si>
  <si>
    <t>aantal kleuters</t>
  </si>
  <si>
    <t>aantal leerlingen van de overige onderwijstypes</t>
  </si>
  <si>
    <t>personeelsleden</t>
  </si>
  <si>
    <t>Hieronder vindt u de berekening van de maximale bruto-oppervlakte van het schoolgebouw, de lokalen voor lo en de genormeerde omgevingswerken op basis van de gegevens die u hebt ingevuld bij vraag 27 tot en met 30.</t>
  </si>
  <si>
    <t>volgens de schoolbevolking</t>
  </si>
  <si>
    <t>aparte vestiging basisonderwijs</t>
  </si>
  <si>
    <t>voor de levensbeschouwelijke vakken</t>
  </si>
  <si>
    <t>voor buitengewoon onderwijs</t>
  </si>
  <si>
    <t>voor lichamelijke opvoeding</t>
  </si>
  <si>
    <t>totaal schoolgebouwen</t>
  </si>
  <si>
    <t>Toegelaten oppervlakte voor lokalen voor lichamelijke opvoeding (lo)</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</si>
  <si>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</si>
  <si>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</si>
  <si>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</si>
  <si>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</si>
  <si>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r>
      <rPr>
        <b/>
        <sz val="10"/>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rFont val="Calibri"/>
        <family val="2"/>
        <scheme val="minor"/>
      </rPr>
      <t xml:space="preserve">Kruis bij elk gebouw aan of AGION in het verleden subsidies heeft verleend voor de aankoop ervan of voor werken eraan. </t>
    </r>
  </si>
  <si>
    <t>gebouw-
code</t>
  </si>
  <si>
    <t>Vul de gebouwcode, de bruto-oppervlakte en het bouwjaar in van de lokalen voor lichamelijke opvoeding.</t>
  </si>
  <si>
    <r>
      <rPr>
        <b/>
        <sz val="10"/>
        <rFont val="Calibri"/>
        <family val="2"/>
        <scheme val="minor"/>
      </rPr>
      <t xml:space="preserve">Vul voor elk lokaal lichamelijke opvoeding de gebouwcode, het bouwjaar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</si>
  <si>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</si>
  <si>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 xml:space="preserve">Vul de kostprijs en de bruto-oppervlakte in. </t>
  </si>
  <si>
    <t>De totale kostprijs van het aan te kopen gebouw,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</si>
  <si>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schoollokalen</t>
  </si>
  <si>
    <t xml:space="preserve">Vul voor elk gebouw het bouwjaar en de bruto-oppervlakte in die wordt afgebroken of die aan de bestemming onttrokken wordt. </t>
  </si>
  <si>
    <t>Hier vindt u de bruto-oppervlakte van de gebouwen die in aanmerking wordt genomen.</t>
  </si>
  <si>
    <t>Hier vindt u de bruto-oppervlakte van de omgevingswerken die in aanmerking wordt genomen.</t>
  </si>
  <si>
    <t>Voeg bij dit formulier een gedetailleerd becijferd bestek van de werken na de aankoop van het gebouw.</t>
  </si>
  <si>
    <t>Alleen als u bij vraag 42 of 45 een bruto-oppervlakte hebt ingevuld voor een schoolgebouw of een lokaal lo dat volledig of gedeeltelijk afgebroken zal worden, vult u de kostprijs van de afbraakwerken in.
Op basis van de gegevens die u hebt ingevuld bij vraag 41 tot en met 49 en de kostprijs van de afbraakwerken en de eerste uitrusting die u invult, zal de totale kostprijs van uw  project automatisch berekend worden.</t>
  </si>
  <si>
    <t>kostprijs aan te kopen gebouw</t>
  </si>
  <si>
    <t>waarvan technische lokalen</t>
  </si>
  <si>
    <t xml:space="preserve"> niet-genormeerde omgevingswerken</t>
  </si>
  <si>
    <t>bruto- oppervlakte aan te kopen gebouw</t>
  </si>
  <si>
    <t>Verzamel de bewijsstukken die u voor de beantwoording van vraag 8, 18, 22, 32 en 50 bij dit formulier moet voegen.</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</si>
  <si>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</si>
  <si>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</si>
  <si>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</si>
  <si>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</si>
  <si>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</si>
  <si>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</si>
  <si>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een kopie van de publicatie van de notariële aankondiging van de openbare verkoping</t>
  </si>
  <si>
    <t>een beschrijving van de voorwaarden voor samenwerking met andere overheden en publieke actoren</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</si>
  <si>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</si>
  <si>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</si>
  <si>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</si>
  <si>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</si>
  <si>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</si>
  <si>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 xml:space="preserve">Vul de onderstaande verklaring in. 
Ik bevestig dat alle gegevens in dit formulier naar waarheid ingevuld zijn. </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</si>
  <si>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</si>
  <si>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</si>
  <si>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</si>
  <si>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r>
      <t xml:space="preserve">Vul de bruto-oppervlakte en de kostprijs, exclusief btw, in van de omgeving bij het aan te kopen gebouw.
</t>
    </r>
    <r>
      <rPr>
        <i/>
        <sz val="10"/>
        <rFont val="Calibri"/>
        <family val="2"/>
        <scheme val="minor"/>
      </rPr>
      <t xml:space="preserve">U hoeft deze vraag alleen in te vullen als het de aankoop betreft van een bestaand schoolgebouw. </t>
    </r>
  </si>
  <si>
    <r>
      <t xml:space="preserve">Als u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</si>
  <si>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t>aantal leerlingen van het basisaanbod</t>
  </si>
  <si>
    <t>AGION-5704 - 221026</t>
  </si>
  <si>
    <r>
      <t>nee.</t>
    </r>
    <r>
      <rPr>
        <i/>
        <sz val="10"/>
        <rFont val="Calibri"/>
        <family val="2"/>
        <scheme val="minor"/>
      </rPr>
      <t xml:space="preserve"> Ga naar vraag 11.</t>
    </r>
  </si>
  <si>
    <r>
      <t>nee.</t>
    </r>
    <r>
      <rPr>
        <i/>
        <sz val="10"/>
        <rFont val="Calibri"/>
        <family val="2"/>
        <scheme val="minor"/>
      </rPr>
      <t xml:space="preserve"> Ga naar vraag 14. </t>
    </r>
  </si>
  <si>
    <r>
      <t xml:space="preserve">ja. </t>
    </r>
    <r>
      <rPr>
        <i/>
        <sz val="10"/>
        <rFont val="Calibri"/>
        <family val="2"/>
        <scheme val="minor"/>
      </rPr>
      <t xml:space="preserve">Ga naar vraag 11.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</si>
</sst>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numFmt numFmtId="165" formatCode="###\ ###\ ##0.00"/>
    <numFmt numFmtId="166" formatCode="###\ ##0"/>
    <numFmt numFmtId="167" formatCode="0000"/>
    <numFmt numFmtId="168" formatCode="d/mm/yyyy;@"/>
    <numFmt numFmtId="169" formatCode="###\ ###\ ###.00"/>
  </numFmts>
  <fonts count="27"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color rgb="FFFF0000"/>
      <name val="Calibri"/>
      <family val="2"/>
      <scheme val="minor"/>
    </font>
    <font>
      <i/>
      <sz val="10"/>
      <color theme="1"/>
      <name val="Calibri"/>
      <family val="2"/>
      <scheme val="minor"/>
    </font>
    <font>
      <i/>
      <sz val="10"/>
      <color theme="10"/>
      <name val="Calibri"/>
      <family val="2"/>
      <scheme val="minor"/>
    </font>
    <font>
      <i/>
      <sz val="10"/>
      <name val="Arial"/>
      <family val="2"/>
    </font>
    <font>
      <b/>
      <sz val="10"/>
      <color theme="1"/>
      <name val="Calibri"/>
      <family val="2"/>
      <scheme val="minor"/>
    </font>
    <font>
      <sz val="10"/>
      <name val="Arial"/>
      <family val="2"/>
    </font>
    <font>
      <sz val="10"/>
      <color rgb="FF000000"/>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2" fillId="0" borderId="1"/>
  </cellStyleXfs>
  <cellXfs count="319">
    <xf numFmtId="0" fontId="0" fillId="0" borderId="0" xfId="0" applyFont="1" applyAlignment="1"/>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2" fontId="4" fillId="0" borderId="1" xfId="0" applyNumberFormat="1" applyFont="1" applyBorder="1" applyAlignment="1">
      <alignment vertical="center"/>
    </xf>
    <xf numFmtId="166" fontId="4" fillId="0" borderId="1" xfId="0" applyNumberFormat="1" applyFont="1" applyBorder="1" applyAlignment="1">
      <alignment vertical="center"/>
    </xf>
    <xf numFmtId="167" fontId="4" fillId="0" borderId="1" xfId="0" applyNumberFormat="1"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vertical="center" wrapText="1"/>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vertical="center"/>
    </xf>
    <xf numFmtId="0" fontId="4" fillId="0" borderId="0" xfId="0" applyFont="1" applyAlignment="1">
      <alignment vertical="top"/>
    </xf>
    <xf numFmtId="166" fontId="4" fillId="0" borderId="1" xfId="0" applyNumberFormat="1" applyFont="1" applyBorder="1" applyAlignment="1" applyProtection="1">
      <alignment vertical="center"/>
      <protection locked="0"/>
    </xf>
    <xf numFmtId="0" fontId="5" fillId="0" borderId="0" xfId="0" applyFont="1" applyAlignment="1">
      <alignment horizontal="left" vertical="center" wrapText="1"/>
    </xf>
    <xf numFmtId="0" fontId="9" fillId="0" borderId="0" xfId="0" applyFont="1" applyAlignment="1">
      <alignment vertical="center"/>
    </xf>
    <xf numFmtId="0" fontId="4"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5" fillId="0" borderId="0" xfId="0" applyFont="1" applyAlignment="1">
      <alignment horizontal="justify" vertical="center"/>
    </xf>
    <xf numFmtId="0" fontId="4" fillId="0" borderId="0" xfId="0" applyFont="1" applyAlignment="1">
      <alignment horizontal="justify" vertical="center"/>
    </xf>
    <xf numFmtId="0" fontId="3" fillId="0" borderId="0" xfId="0" applyFont="1" applyAlignment="1">
      <alignment horizontal="right" vertical="top"/>
    </xf>
    <xf numFmtId="0" fontId="4" fillId="0" borderId="13" xfId="0" applyFont="1" applyBorder="1" applyAlignment="1" applyProtection="1">
      <alignment vertical="top"/>
      <protection locked="0"/>
    </xf>
    <xf numFmtId="0" fontId="4" fillId="0" borderId="1" xfId="0" applyFont="1" applyBorder="1" applyAlignment="1" applyProtection="1">
      <alignment horizontal="left" vertical="center"/>
      <protection locked="0"/>
    </xf>
    <xf numFmtId="0" fontId="4" fillId="0" borderId="6" xfId="0" applyFont="1" applyBorder="1" applyAlignment="1">
      <alignment vertical="center"/>
    </xf>
    <xf numFmtId="0" fontId="4" fillId="0" borderId="1"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 xfId="0" applyFont="1" applyBorder="1" applyAlignment="1">
      <alignment horizontal="right" vertical="center"/>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8" fillId="0" borderId="1" xfId="0" applyFont="1" applyBorder="1" applyAlignment="1">
      <alignment vertical="center"/>
    </xf>
    <xf numFmtId="0" fontId="20" fillId="0" borderId="0" xfId="0" applyFont="1" applyAlignment="1">
      <alignment vertical="center"/>
    </xf>
    <xf numFmtId="0" fontId="20" fillId="0" borderId="1" xfId="0" applyFont="1" applyBorder="1" applyAlignment="1">
      <alignment vertical="center"/>
    </xf>
    <xf numFmtId="2" fontId="8" fillId="0" borderId="1" xfId="0" applyNumberFormat="1" applyFont="1" applyBorder="1" applyAlignment="1">
      <alignment vertical="center"/>
    </xf>
    <xf numFmtId="0" fontId="8" fillId="0" borderId="0" xfId="0" applyFont="1" applyAlignment="1">
      <alignment vertical="center"/>
    </xf>
    <xf numFmtId="167" fontId="8" fillId="0" borderId="1" xfId="0" applyNumberFormat="1" applyFont="1" applyBorder="1" applyAlignment="1">
      <alignment vertical="center"/>
    </xf>
    <xf numFmtId="0" fontId="4" fillId="0" borderId="0" xfId="0" applyFont="1" applyAlignment="1">
      <alignment horizontal="center" vertical="center" wrapText="1"/>
    </xf>
    <xf numFmtId="0" fontId="3" fillId="0" borderId="0" xfId="0" applyFont="1"/>
    <xf numFmtId="0" fontId="17" fillId="0" borderId="0" xfId="1" applyFont="1" applyAlignment="1">
      <alignment horizontal="justify" vertical="center" wrapText="1"/>
    </xf>
    <xf numFmtId="0" fontId="5" fillId="0" borderId="0" xfId="0" applyFont="1" applyAlignment="1">
      <alignment horizontal="justify" vertical="center" wrapText="1"/>
    </xf>
    <xf numFmtId="0" fontId="19" fillId="0" borderId="0" xfId="1" applyFont="1" applyAlignment="1">
      <alignment vertical="top"/>
    </xf>
    <xf numFmtId="0" fontId="4" fillId="0" borderId="0" xfId="0" applyFont="1" applyAlignment="1">
      <alignment vertical="center"/>
    </xf>
    <xf numFmtId="0" fontId="3" fillId="0" borderId="0" xfId="0" applyFont="1" applyAlignment="1">
      <alignment vertical="top"/>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vertical="center"/>
    </xf>
    <xf numFmtId="169" fontId="8" fillId="0" borderId="0" xfId="0" applyNumberFormat="1" applyFont="1" applyAlignment="1" applyProtection="1">
      <alignment vertical="center"/>
      <protection locked="0"/>
    </xf>
    <xf numFmtId="0" fontId="24" fillId="0" borderId="0" xfId="0" applyFont="1" applyAlignment="1">
      <alignment vertical="center" wrapText="1"/>
    </xf>
    <xf numFmtId="0" fontId="8" fillId="0" borderId="0" xfId="0" applyFont="1" applyAlignment="1">
      <alignment vertical="center" wrapText="1"/>
    </xf>
    <xf numFmtId="0" fontId="24" fillId="0" borderId="0" xfId="0" applyFont="1" applyAlignment="1">
      <alignment vertical="center"/>
    </xf>
    <xf numFmtId="0" fontId="8" fillId="2" borderId="14"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protection locked="0"/>
    </xf>
    <xf numFmtId="0" fontId="8" fillId="0" borderId="0" xfId="0" applyFont="1" applyAlignment="1">
      <alignment vertical="top"/>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top"/>
    </xf>
    <xf numFmtId="0" fontId="8"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vertical="top"/>
    </xf>
    <xf numFmtId="0" fontId="8" fillId="0" borderId="0" xfId="0" applyFont="1" applyAlignment="1">
      <alignment vertical="center"/>
    </xf>
    <xf numFmtId="0" fontId="4" fillId="0" borderId="1" xfId="0" applyFont="1" applyBorder="1" applyAlignment="1">
      <alignment vertical="center"/>
    </xf>
    <xf numFmtId="0" fontId="3" fillId="0" borderId="0" xfId="0" applyFont="1" applyAlignment="1">
      <alignment vertical="top"/>
    </xf>
    <xf numFmtId="0" fontId="8" fillId="0" borderId="1" xfId="0" applyFont="1" applyBorder="1" applyAlignment="1">
      <alignment vertical="center"/>
    </xf>
    <xf numFmtId="0" fontId="4" fillId="0" borderId="0" xfId="0" applyFont="1" applyAlignment="1">
      <alignment vertical="top" wrapText="1"/>
    </xf>
    <xf numFmtId="0" fontId="4"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25" fillId="0" borderId="0" xfId="0" applyFont="1" applyAlignment="1">
      <alignment horizontal="center"/>
    </xf>
    <xf numFmtId="0" fontId="8" fillId="0" borderId="1" xfId="0" applyFont="1" applyBorder="1" applyAlignment="1" applyProtection="1">
      <alignment horizontal="center" vertical="center"/>
      <protection locked="0"/>
    </xf>
    <xf numFmtId="164" fontId="8" fillId="0" borderId="1" xfId="0" applyNumberFormat="1" applyFont="1" applyBorder="1" applyAlignment="1" applyProtection="1">
      <alignment vertical="center"/>
      <protection locked="0"/>
    </xf>
    <xf numFmtId="0" fontId="8" fillId="0" borderId="0" xfId="0" applyFont="1"/>
    <xf numFmtId="0" fontId="26" fillId="0" borderId="0" xfId="0" applyFont="1" applyAlignment="1"/>
    <xf numFmtId="0" fontId="4" fillId="0" borderId="1" xfId="0" applyFont="1" applyBorder="1" applyAlignment="1">
      <alignment vertical="top"/>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0" xfId="0" applyFont="1" applyAlignment="1">
      <alignment vertical="top"/>
    </xf>
    <xf numFmtId="0" fontId="4" fillId="0" borderId="0" xfId="0" applyFont="1" applyAlignment="1">
      <alignment horizontal="center" vertical="center"/>
    </xf>
    <xf numFmtId="0" fontId="5" fillId="0" borderId="0" xfId="0" applyFont="1" applyAlignment="1">
      <alignment horizontal="left" vertical="top" wrapText="1"/>
    </xf>
    <xf numFmtId="0" fontId="3" fillId="0" borderId="0" xfId="0" applyFont="1" applyAlignment="1">
      <alignment vertical="top"/>
    </xf>
    <xf numFmtId="1" fontId="4" fillId="2" borderId="14" xfId="0" applyNumberFormat="1" applyFont="1" applyFill="1" applyBorder="1" applyAlignment="1" applyProtection="1">
      <alignment horizontal="center" vertical="center"/>
      <protection locked="0"/>
    </xf>
    <xf numFmtId="0" fontId="4" fillId="0" borderId="0" xfId="0" applyFont="1" applyAlignment="1" applyProtection="1">
      <alignment vertical="center"/>
      <protection hidden="1"/>
    </xf>
    <xf numFmtId="0" fontId="8" fillId="0" borderId="1" xfId="0" applyFont="1" applyBorder="1" applyAlignment="1" applyProtection="1">
      <alignment vertical="center"/>
      <protection hidden="1"/>
    </xf>
    <xf numFmtId="2" fontId="8" fillId="0" borderId="1" xfId="0" applyNumberFormat="1" applyFont="1" applyBorder="1" applyAlignment="1" applyProtection="1">
      <alignment vertical="center"/>
      <protection hidden="1"/>
    </xf>
    <xf numFmtId="0" fontId="4" fillId="0" borderId="1" xfId="0" applyFont="1" applyBorder="1" applyAlignment="1" applyProtection="1">
      <alignment vertical="center"/>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8" fillId="0" borderId="0" xfId="0" applyFont="1" applyAlignment="1" applyProtection="1">
      <alignment vertical="center"/>
      <protection hidden="1"/>
    </xf>
    <xf numFmtId="165" fontId="8" fillId="0" borderId="0" xfId="0" applyNumberFormat="1" applyFont="1" applyAlignment="1" applyProtection="1">
      <alignment vertical="center"/>
      <protection hidden="1"/>
    </xf>
    <xf numFmtId="0" fontId="4" fillId="0" borderId="0" xfId="0" applyFont="1" applyAlignment="1">
      <alignment horizontal="right" vertical="center"/>
    </xf>
    <xf numFmtId="0" fontId="4" fillId="2" borderId="2" xfId="0" applyFont="1" applyFill="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6" fillId="4" borderId="0" xfId="0" applyFont="1" applyFill="1" applyAlignment="1">
      <alignment vertical="center"/>
    </xf>
    <xf numFmtId="0" fontId="7" fillId="0" borderId="0" xfId="0" applyFont="1" applyAlignment="1">
      <alignment vertical="center"/>
    </xf>
    <xf numFmtId="0" fontId="19" fillId="0" borderId="0" xfId="1" applyFont="1" applyAlignment="1">
      <alignment vertical="top"/>
    </xf>
    <xf numFmtId="0" fontId="5" fillId="0" borderId="0" xfId="1" applyFont="1" applyAlignment="1">
      <alignment vertical="top" wrapText="1"/>
    </xf>
    <xf numFmtId="0" fontId="23" fillId="0" borderId="0" xfId="0" applyFont="1" applyAlignment="1">
      <alignment vertical="top"/>
    </xf>
    <xf numFmtId="0" fontId="5" fillId="0" borderId="0" xfId="0" applyFont="1" applyAlignment="1">
      <alignment vertical="center"/>
    </xf>
    <xf numFmtId="0" fontId="4" fillId="2" borderId="7" xfId="0" applyFont="1" applyFill="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4" fillId="0" borderId="1" xfId="0" applyFont="1" applyBorder="1" applyAlignment="1">
      <alignment horizontal="right" vertical="top" wrapText="1"/>
    </xf>
    <xf numFmtId="0" fontId="5" fillId="0" borderId="0" xfId="0" applyFont="1" applyAlignment="1">
      <alignment horizontal="justify" vertical="top" wrapText="1"/>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right" vertical="center" wrapText="1"/>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0" fontId="4" fillId="0" borderId="1" xfId="0" applyFont="1" applyBorder="1" applyAlignment="1" applyProtection="1">
      <alignment vertical="center"/>
      <protection hidden="1"/>
    </xf>
    <xf numFmtId="0" fontId="4" fillId="0" borderId="1" xfId="0" applyFont="1" applyBorder="1" applyAlignment="1">
      <alignment vertical="center"/>
    </xf>
    <xf numFmtId="169" fontId="8" fillId="2" borderId="2" xfId="0" applyNumberFormat="1" applyFont="1" applyFill="1" applyBorder="1" applyAlignment="1" applyProtection="1">
      <alignment vertical="center"/>
      <protection locked="0"/>
    </xf>
    <xf numFmtId="169" fontId="8" fillId="2" borderId="3" xfId="0" applyNumberFormat="1" applyFont="1" applyFill="1" applyBorder="1" applyAlignment="1" applyProtection="1">
      <alignment vertical="center"/>
      <protection locked="0"/>
    </xf>
    <xf numFmtId="169" fontId="8" fillId="2" borderId="4" xfId="0" applyNumberFormat="1" applyFont="1" applyFill="1" applyBorder="1" applyAlignment="1" applyProtection="1">
      <alignment vertical="center"/>
      <protection locked="0"/>
    </xf>
    <xf numFmtId="0" fontId="8" fillId="0" borderId="0" xfId="0" applyFont="1" applyAlignment="1">
      <alignment vertical="center"/>
    </xf>
    <xf numFmtId="165" fontId="8" fillId="0" borderId="2" xfId="0" applyNumberFormat="1" applyFont="1" applyBorder="1" applyAlignment="1" applyProtection="1">
      <alignment vertical="center"/>
      <protection hidden="1"/>
    </xf>
    <xf numFmtId="165" fontId="8" fillId="0" borderId="3" xfId="0" applyNumberFormat="1" applyFont="1" applyBorder="1" applyAlignment="1" applyProtection="1">
      <alignment vertical="center"/>
      <protection hidden="1"/>
    </xf>
    <xf numFmtId="165" fontId="8" fillId="0" borderId="4" xfId="0" applyNumberFormat="1" applyFont="1" applyBorder="1" applyAlignment="1" applyProtection="1">
      <alignment vertical="center"/>
      <protection hidden="1"/>
    </xf>
    <xf numFmtId="0" fontId="5" fillId="0" borderId="0" xfId="0" applyFont="1" applyAlignment="1">
      <alignment horizontal="right" vertical="center" wrapText="1"/>
    </xf>
    <xf numFmtId="0" fontId="5" fillId="0" borderId="0" xfId="0" applyFont="1" applyAlignment="1">
      <alignment vertical="center" wrapText="1"/>
    </xf>
    <xf numFmtId="164" fontId="8" fillId="2" borderId="2" xfId="0" applyNumberFormat="1" applyFont="1" applyFill="1" applyBorder="1" applyAlignment="1" applyProtection="1">
      <alignment vertical="center"/>
      <protection locked="0"/>
    </xf>
    <xf numFmtId="164" fontId="8" fillId="2" borderId="3" xfId="0" applyNumberFormat="1" applyFont="1" applyFill="1" applyBorder="1" applyAlignment="1" applyProtection="1">
      <alignment vertical="center"/>
      <protection locked="0"/>
    </xf>
    <xf numFmtId="164" fontId="8" fillId="2" borderId="4" xfId="0" applyNumberFormat="1" applyFont="1" applyFill="1" applyBorder="1" applyAlignment="1" applyProtection="1">
      <alignment vertical="center"/>
      <protection locked="0"/>
    </xf>
    <xf numFmtId="0" fontId="5" fillId="0" borderId="0" xfId="0" applyFont="1" applyAlignment="1">
      <alignment horizontal="justify" vertical="center" wrapText="1"/>
    </xf>
    <xf numFmtId="0" fontId="5" fillId="0" borderId="0" xfId="0" applyFont="1" applyAlignment="1">
      <alignment horizontal="left" vertical="center"/>
    </xf>
    <xf numFmtId="0" fontId="4" fillId="0" borderId="0" xfId="0" applyFont="1" applyAlignment="1">
      <alignment horizontal="justify" vertical="center" wrapText="1"/>
    </xf>
    <xf numFmtId="0" fontId="4" fillId="0" borderId="0" xfId="0" applyFont="1" applyAlignment="1">
      <alignment horizontal="justify"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vertical="top" wrapText="1"/>
    </xf>
    <xf numFmtId="0" fontId="3" fillId="0" borderId="0" xfId="0" applyFont="1" applyAlignment="1">
      <alignment vertical="top" wrapText="1"/>
    </xf>
    <xf numFmtId="0" fontId="4" fillId="0" borderId="1" xfId="0" applyFont="1" applyBorder="1" applyAlignment="1">
      <alignment horizontal="right" vertical="center"/>
    </xf>
    <xf numFmtId="167" fontId="4" fillId="2" borderId="2" xfId="0" applyNumberFormat="1" applyFont="1" applyFill="1" applyBorder="1" applyAlignment="1" applyProtection="1">
      <alignment vertical="center"/>
      <protection locked="0"/>
    </xf>
    <xf numFmtId="167" fontId="4" fillId="2" borderId="3" xfId="0" applyNumberFormat="1" applyFont="1" applyFill="1" applyBorder="1" applyAlignment="1" applyProtection="1">
      <alignment vertical="center"/>
      <protection locked="0"/>
    </xf>
    <xf numFmtId="167" fontId="4" fillId="2" borderId="4" xfId="0" applyNumberFormat="1" applyFont="1" applyFill="1" applyBorder="1" applyAlignment="1" applyProtection="1">
      <alignment vertical="center"/>
      <protection locked="0"/>
    </xf>
    <xf numFmtId="0" fontId="4" fillId="0" borderId="5" xfId="0" applyFont="1" applyBorder="1" applyAlignment="1">
      <alignment vertical="center"/>
    </xf>
    <xf numFmtId="0" fontId="3" fillId="0" borderId="1" xfId="0" applyFont="1" applyBorder="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horizontal="left" vertical="center"/>
    </xf>
    <xf numFmtId="0" fontId="4" fillId="0" borderId="0" xfId="0" applyFont="1" applyAlignment="1">
      <alignment horizontal="left" vertical="center" wrapText="1"/>
    </xf>
    <xf numFmtId="0" fontId="4" fillId="0" borderId="6" xfId="0" applyFont="1" applyBorder="1" applyAlignment="1">
      <alignment horizontal="right" vertical="center"/>
    </xf>
    <xf numFmtId="167" fontId="8" fillId="2" borderId="2" xfId="0" applyNumberFormat="1" applyFont="1" applyFill="1" applyBorder="1" applyAlignment="1" applyProtection="1">
      <alignment vertical="center"/>
      <protection locked="0"/>
    </xf>
    <xf numFmtId="167" fontId="8" fillId="2" borderId="3" xfId="0" applyNumberFormat="1" applyFont="1" applyFill="1" applyBorder="1" applyAlignment="1" applyProtection="1">
      <alignment vertical="center"/>
      <protection locked="0"/>
    </xf>
    <xf numFmtId="167" fontId="8" fillId="2" borderId="4" xfId="0" applyNumberFormat="1" applyFont="1" applyFill="1" applyBorder="1" applyAlignment="1" applyProtection="1">
      <alignment vertical="center"/>
      <protection locked="0"/>
    </xf>
    <xf numFmtId="0" fontId="8" fillId="0" borderId="0" xfId="0" applyFont="1" applyAlignment="1">
      <alignment horizontal="right" vertical="center"/>
    </xf>
    <xf numFmtId="164" fontId="8" fillId="0" borderId="3" xfId="0" applyNumberFormat="1" applyFont="1" applyBorder="1" applyAlignment="1" applyProtection="1">
      <alignment vertical="center"/>
      <protection locked="0"/>
    </xf>
    <xf numFmtId="164" fontId="8" fillId="0" borderId="4" xfId="0" applyNumberFormat="1" applyFont="1" applyBorder="1" applyAlignment="1" applyProtection="1">
      <alignment vertical="center"/>
      <protection locked="0"/>
    </xf>
    <xf numFmtId="0" fontId="5" fillId="0" borderId="1" xfId="0" applyFont="1" applyBorder="1" applyAlignment="1">
      <alignment vertical="center"/>
    </xf>
    <xf numFmtId="164" fontId="4" fillId="0" borderId="1" xfId="0" applyNumberFormat="1" applyFont="1" applyBorder="1" applyAlignment="1">
      <alignment vertical="center"/>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0" fontId="4" fillId="0" borderId="6" xfId="0" applyFont="1" applyBorder="1" applyAlignment="1">
      <alignment horizontal="right" vertical="center" wrapText="1"/>
    </xf>
    <xf numFmtId="0" fontId="24" fillId="0" borderId="0" xfId="0" applyFont="1" applyAlignment="1">
      <alignment vertical="center" wrapText="1"/>
    </xf>
    <xf numFmtId="0" fontId="8" fillId="0" borderId="0" xfId="0" applyFont="1" applyAlignment="1">
      <alignment vertical="center" wrapText="1"/>
    </xf>
    <xf numFmtId="0" fontId="3" fillId="0" borderId="0" xfId="0" applyFont="1" applyAlignment="1">
      <alignment horizontal="center" vertical="center" wrapText="1"/>
    </xf>
    <xf numFmtId="169" fontId="8" fillId="5" borderId="2" xfId="0" applyNumberFormat="1" applyFont="1" applyFill="1" applyBorder="1" applyAlignment="1" applyProtection="1">
      <alignment vertical="center"/>
      <protection locked="0"/>
    </xf>
    <xf numFmtId="169" fontId="8" fillId="5" borderId="3" xfId="0" applyNumberFormat="1" applyFont="1" applyFill="1" applyBorder="1" applyAlignment="1" applyProtection="1">
      <alignment vertical="center"/>
      <protection locked="0"/>
    </xf>
    <xf numFmtId="169" fontId="8" fillId="5" borderId="4" xfId="0" applyNumberFormat="1" applyFont="1" applyFill="1" applyBorder="1" applyAlignment="1" applyProtection="1">
      <alignment vertical="center"/>
      <protection locked="0"/>
    </xf>
    <xf numFmtId="0" fontId="8" fillId="0" borderId="0" xfId="0" applyFont="1" applyAlignment="1">
      <alignment horizontal="right" vertical="center" wrapText="1"/>
    </xf>
    <xf numFmtId="1" fontId="8" fillId="2" borderId="2" xfId="0" applyNumberFormat="1" applyFont="1" applyFill="1" applyBorder="1" applyAlignment="1" applyProtection="1">
      <alignment horizontal="center" vertical="center"/>
      <protection locked="0"/>
    </xf>
    <xf numFmtId="1" fontId="8" fillId="2" borderId="3" xfId="0" applyNumberFormat="1" applyFont="1" applyFill="1" applyBorder="1" applyAlignment="1" applyProtection="1">
      <alignment horizontal="center" vertical="center"/>
      <protection locked="0"/>
    </xf>
    <xf numFmtId="1" fontId="8" fillId="2" borderId="4" xfId="0" applyNumberFormat="1" applyFont="1" applyFill="1" applyBorder="1" applyAlignment="1" applyProtection="1">
      <alignment horizontal="center" vertical="center"/>
      <protection locked="0"/>
    </xf>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167" fontId="4" fillId="0" borderId="1" xfId="0" applyNumberFormat="1" applyFont="1" applyBorder="1" applyAlignment="1" applyProtection="1">
      <alignment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166" fontId="8" fillId="2" borderId="2" xfId="0" applyNumberFormat="1" applyFont="1" applyFill="1" applyBorder="1" applyAlignment="1" applyProtection="1">
      <alignment horizontal="center" vertical="center"/>
      <protection locked="0"/>
    </xf>
    <xf numFmtId="166" fontId="8" fillId="2" borderId="3" xfId="0" applyNumberFormat="1" applyFont="1" applyFill="1" applyBorder="1" applyAlignment="1" applyProtection="1">
      <alignment horizontal="center" vertical="center"/>
      <protection locked="0"/>
    </xf>
    <xf numFmtId="166" fontId="8" fillId="2" borderId="4" xfId="0" applyNumberFormat="1"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166" fontId="8" fillId="0" borderId="2" xfId="0" applyNumberFormat="1" applyFont="1" applyBorder="1" applyAlignment="1" applyProtection="1">
      <alignment vertical="center"/>
      <protection hidden="1"/>
    </xf>
    <xf numFmtId="166" fontId="8" fillId="0" borderId="3" xfId="0" applyNumberFormat="1" applyFont="1" applyBorder="1" applyAlignment="1" applyProtection="1">
      <alignment vertical="center"/>
      <protection hidden="1"/>
    </xf>
    <xf numFmtId="166" fontId="8" fillId="0" borderId="4" xfId="0" applyNumberFormat="1" applyFont="1" applyBorder="1" applyAlignment="1" applyProtection="1">
      <alignment vertical="center"/>
      <protection hidden="1"/>
    </xf>
    <xf numFmtId="0" fontId="8" fillId="0" borderId="1" xfId="0" applyFont="1" applyBorder="1" applyAlignment="1">
      <alignment vertical="center"/>
    </xf>
    <xf numFmtId="0" fontId="5" fillId="0" borderId="0" xfId="0" applyFont="1" applyAlignment="1">
      <alignment horizontal="left" vertical="top" wrapText="1"/>
    </xf>
    <xf numFmtId="0" fontId="4" fillId="0" borderId="0" xfId="0" applyFont="1" applyAlignment="1">
      <alignment horizontal="left" vertical="top" wrapText="1"/>
    </xf>
    <xf numFmtId="0" fontId="3" fillId="2" borderId="0" xfId="0" applyFont="1" applyFill="1" applyAlignment="1">
      <alignment vertical="center"/>
    </xf>
    <xf numFmtId="0" fontId="4" fillId="0" borderId="5" xfId="0" applyFont="1" applyBorder="1" applyAlignment="1">
      <alignment vertical="center" wrapText="1"/>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0" fontId="3" fillId="0" borderId="0" xfId="0" applyFont="1" applyAlignment="1">
      <alignment vertical="center"/>
    </xf>
    <xf numFmtId="166" fontId="8" fillId="2" borderId="2" xfId="0" applyNumberFormat="1" applyFont="1" applyFill="1" applyBorder="1" applyAlignment="1" applyProtection="1">
      <alignment vertical="center"/>
      <protection locked="0"/>
    </xf>
    <xf numFmtId="166" fontId="8" fillId="0" borderId="3" xfId="0" applyNumberFormat="1" applyFont="1" applyBorder="1" applyAlignment="1" applyProtection="1">
      <alignment vertical="center"/>
      <protection locked="0"/>
    </xf>
    <xf numFmtId="166" fontId="8" fillId="0" borderId="4" xfId="0" applyNumberFormat="1" applyFont="1" applyBorder="1" applyAlignment="1" applyProtection="1">
      <alignment vertical="center"/>
      <protection locked="0"/>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0" fontId="3" fillId="0" borderId="0" xfId="0" applyFont="1" applyAlignment="1">
      <alignment vertical="top"/>
    </xf>
    <xf numFmtId="1" fontId="3" fillId="0" borderId="1" xfId="0" applyNumberFormat="1" applyFont="1" applyBorder="1" applyAlignment="1" applyProtection="1">
      <alignment horizontal="left" vertical="center"/>
      <protection locked="0"/>
    </xf>
    <xf numFmtId="1" fontId="4" fillId="3" borderId="14" xfId="0" applyNumberFormat="1" applyFont="1" applyFill="1" applyBorder="1" applyAlignment="1" applyProtection="1">
      <alignment horizontal="center" vertical="center"/>
      <protection locked="0"/>
    </xf>
    <xf numFmtId="166" fontId="4" fillId="2" borderId="2" xfId="0" applyNumberFormat="1" applyFont="1" applyFill="1" applyBorder="1" applyAlignment="1" applyProtection="1">
      <alignment vertical="center"/>
      <protection locked="0"/>
    </xf>
    <xf numFmtId="166" fontId="4" fillId="0" borderId="3" xfId="0" applyNumberFormat="1" applyFont="1" applyBorder="1" applyAlignment="1" applyProtection="1">
      <alignment vertical="center"/>
      <protection locked="0"/>
    </xf>
    <xf numFmtId="166" fontId="4" fillId="0" borderId="4" xfId="0" applyNumberFormat="1" applyFont="1" applyBorder="1" applyAlignment="1" applyProtection="1">
      <alignment vertical="center"/>
      <protection locked="0"/>
    </xf>
    <xf numFmtId="0" fontId="8" fillId="2" borderId="2"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protection locked="0"/>
    </xf>
    <xf numFmtId="0" fontId="8" fillId="3" borderId="3"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5" fillId="0" borderId="0" xfId="0" applyFont="1" applyAlignment="1">
      <alignment horizontal="left" vertical="center" wrapText="1"/>
    </xf>
    <xf numFmtId="0" fontId="4" fillId="0" borderId="1" xfId="0" applyFont="1" applyBorder="1" applyAlignment="1">
      <alignment horizontal="left" vertical="center"/>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3" fillId="0" borderId="0" xfId="0" applyFont="1" applyAlignment="1">
      <alignment horizontal="left" vertical="top" wrapText="1"/>
    </xf>
    <xf numFmtId="0" fontId="4" fillId="3" borderId="2" xfId="0" applyFont="1" applyFill="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2" fillId="0" borderId="4" xfId="0" applyFont="1" applyBorder="1" applyAlignment="1" applyProtection="1">
      <alignment horizontal="right" vertical="center" wrapText="1"/>
      <protection locked="0"/>
    </xf>
    <xf numFmtId="0" fontId="10" fillId="4" borderId="0" xfId="0" applyFont="1" applyFill="1" applyAlignment="1">
      <alignment vertical="center"/>
    </xf>
    <xf numFmtId="0" fontId="8" fillId="2" borderId="7" xfId="0" applyFont="1" applyFill="1" applyBorder="1" applyAlignment="1" applyProtection="1">
      <alignment horizontal="left" vertical="top"/>
      <protection locked="0"/>
    </xf>
    <xf numFmtId="0" fontId="8" fillId="2" borderId="8" xfId="0" applyFont="1" applyFill="1" applyBorder="1" applyAlignment="1" applyProtection="1">
      <alignment horizontal="left" vertical="top"/>
      <protection locked="0"/>
    </xf>
    <xf numFmtId="0" fontId="8" fillId="2" borderId="9"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protection locked="0"/>
    </xf>
    <xf numFmtId="0" fontId="8" fillId="2" borderId="11" xfId="0" applyFont="1" applyFill="1" applyBorder="1" applyAlignment="1" applyProtection="1">
      <alignment horizontal="left" vertical="top"/>
      <protection locked="0"/>
    </xf>
    <xf numFmtId="0" fontId="8" fillId="2" borderId="12" xfId="0" applyFont="1" applyFill="1" applyBorder="1" applyAlignment="1" applyProtection="1">
      <alignment horizontal="left" vertical="top"/>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21" fillId="0" borderId="0" xfId="0" applyFont="1" applyAlignment="1">
      <alignment vertical="center"/>
    </xf>
    <xf numFmtId="164" fontId="8" fillId="0" borderId="2" xfId="0" applyNumberFormat="1" applyFont="1" applyBorder="1" applyAlignment="1" applyProtection="1">
      <alignment vertical="center"/>
      <protection hidden="1"/>
    </xf>
    <xf numFmtId="164" fontId="8" fillId="0" borderId="3" xfId="0" applyNumberFormat="1" applyFont="1" applyBorder="1" applyAlignment="1" applyProtection="1">
      <alignment vertical="center"/>
      <protection hidden="1"/>
    </xf>
    <xf numFmtId="164" fontId="8" fillId="0" borderId="4" xfId="0" applyNumberFormat="1" applyFont="1" applyBorder="1" applyAlignment="1" applyProtection="1">
      <alignment vertical="center"/>
      <protection hidden="1"/>
    </xf>
    <xf numFmtId="0" fontId="5" fillId="0" borderId="1" xfId="2" applyFont="1" applyAlignment="1">
      <alignment horizontal="left" vertical="top" wrapText="1"/>
    </xf>
    <xf numFmtId="0" fontId="5" fillId="0" borderId="1" xfId="2" applyFont="1" applyAlignment="1">
      <alignment horizontal="left"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6" fontId="4" fillId="0" borderId="2" xfId="0" applyNumberFormat="1" applyFont="1" applyBorder="1" applyAlignment="1" applyProtection="1">
      <alignment horizontal="right" vertical="center"/>
      <protection hidden="1"/>
    </xf>
    <xf numFmtId="166" fontId="4" fillId="0" borderId="3" xfId="0" applyNumberFormat="1" applyFont="1" applyBorder="1" applyAlignment="1" applyProtection="1">
      <alignment horizontal="right" vertical="center"/>
      <protection hidden="1"/>
    </xf>
    <xf numFmtId="166" fontId="4" fillId="0" borderId="4" xfId="0" applyNumberFormat="1" applyFont="1" applyBorder="1" applyAlignment="1" applyProtection="1">
      <alignment horizontal="right" vertical="center"/>
      <protection hidden="1"/>
    </xf>
    <xf numFmtId="0" fontId="4" fillId="0" borderId="1" xfId="0" applyFont="1" applyBorder="1" applyAlignment="1">
      <alignment horizontal="left" vertical="center" wrapText="1"/>
    </xf>
    <xf numFmtId="0" fontId="3" fillId="0" borderId="0" xfId="0" applyFont="1" applyAlignment="1">
      <alignment horizontal="left" vertical="center" wrapText="1"/>
    </xf>
    <xf numFmtId="0" fontId="5" fillId="0" borderId="1" xfId="2" applyFont="1" applyAlignment="1">
      <alignment vertical="top" wrapText="1"/>
    </xf>
    <xf numFmtId="0" fontId="5" fillId="0" borderId="0" xfId="0" applyFont="1" applyAlignment="1">
      <alignment horizontal="right" vertical="center"/>
    </xf>
    <xf numFmtId="0" fontId="4" fillId="0" borderId="0" xfId="0" applyFont="1" applyAlignment="1">
      <alignment horizontal="right"/>
    </xf>
    <xf numFmtId="0" fontId="4" fillId="0" borderId="6" xfId="0" applyFont="1" applyBorder="1" applyAlignment="1">
      <alignment horizontal="right"/>
    </xf>
    <xf numFmtId="0" fontId="6" fillId="4" borderId="0" xfId="0" applyFont="1" applyFill="1" applyAlignment="1">
      <alignment vertical="center" wrapText="1"/>
    </xf>
    <xf numFmtId="0" fontId="7" fillId="0" borderId="0" xfId="0" applyFont="1" applyAlignment="1">
      <alignment vertical="center" wrapText="1"/>
    </xf>
    <xf numFmtId="0" fontId="13" fillId="0" borderId="0" xfId="0" applyFont="1" applyAlignment="1">
      <alignment horizontal="right" vertical="center"/>
    </xf>
    <xf numFmtId="0" fontId="18" fillId="0" borderId="0" xfId="0" applyFont="1" applyAlignment="1">
      <alignment horizontal="justify" vertical="center" wrapText="1"/>
    </xf>
    <xf numFmtId="0" fontId="3" fillId="0" borderId="0" xfId="0" applyFont="1" applyAlignment="1">
      <alignment horizontal="justify" vertical="center" wrapText="1"/>
    </xf>
    <xf numFmtId="0" fontId="18" fillId="0" borderId="0" xfId="0" applyFont="1" applyAlignment="1">
      <alignment horizontal="justify" vertical="center"/>
    </xf>
    <xf numFmtId="0" fontId="16" fillId="0" borderId="0" xfId="0" applyFont="1" applyAlignment="1">
      <alignment vertical="center"/>
    </xf>
    <xf numFmtId="0" fontId="12" fillId="0" borderId="1" xfId="0" applyFont="1" applyBorder="1" applyAlignment="1">
      <alignment vertical="center" wrapText="1"/>
    </xf>
    <xf numFmtId="0" fontId="4" fillId="0" borderId="0" xfId="0" applyFont="1" applyAlignment="1">
      <alignment horizontal="justify" vertical="top" wrapText="1"/>
    </xf>
    <xf numFmtId="0" fontId="17" fillId="0" borderId="1" xfId="1" applyFont="1" applyBorder="1" applyAlignment="1">
      <alignment horizontal="center" vertical="top"/>
    </xf>
    <xf numFmtId="0" fontId="17" fillId="0" borderId="1" xfId="1" applyFont="1" applyBorder="1" applyAlignment="1">
      <alignment vertical="center"/>
    </xf>
    <xf numFmtId="0" fontId="19" fillId="0" borderId="0" xfId="1" applyFont="1" applyAlignment="1">
      <alignment horizontal="justify" vertical="top" wrapText="1"/>
    </xf>
    <xf numFmtId="0" fontId="4" fillId="0" borderId="1" xfId="0" applyFont="1" applyBorder="1" applyAlignment="1">
      <alignment horizontal="right" vertical="center" wrapText="1"/>
    </xf>
    <xf numFmtId="0" fontId="4" fillId="2" borderId="2" xfId="0" applyFont="1" applyFill="1" applyBorder="1" applyAlignment="1" applyProtection="1">
      <alignment horizontal="left" vertical="top"/>
      <protection locked="0"/>
    </xf>
    <xf numFmtId="164" fontId="8" fillId="2" borderId="2" xfId="0" applyNumberFormat="1" applyFont="1" applyFill="1" applyBorder="1" applyAlignment="1" applyProtection="1">
      <alignment horizontal="right" vertical="center"/>
      <protection locked="0"/>
    </xf>
    <xf numFmtId="164" fontId="8" fillId="0" borderId="3" xfId="0" applyNumberFormat="1" applyFont="1" applyBorder="1" applyAlignment="1" applyProtection="1">
      <alignment horizontal="right" vertical="center"/>
      <protection locked="0"/>
    </xf>
    <xf numFmtId="164" fontId="8" fillId="0" borderId="4" xfId="0" applyNumberFormat="1" applyFont="1" applyBorder="1" applyAlignment="1" applyProtection="1">
      <alignment horizontal="right" vertical="center"/>
      <protection locked="0"/>
    </xf>
    <xf numFmtId="168" fontId="4" fillId="0" borderId="7" xfId="0" applyNumberFormat="1" applyFont="1" applyBorder="1" applyAlignment="1" applyProtection="1">
      <alignment vertical="center"/>
      <protection locked="0"/>
    </xf>
    <xf numFmtId="168" fontId="4" fillId="0" borderId="8" xfId="0" applyNumberFormat="1" applyFont="1" applyBorder="1" applyAlignment="1" applyProtection="1">
      <alignment vertical="center"/>
      <protection locked="0"/>
    </xf>
    <xf numFmtId="168" fontId="4" fillId="0" borderId="9" xfId="0" applyNumberFormat="1" applyFont="1" applyBorder="1" applyAlignment="1" applyProtection="1">
      <alignment vertical="center"/>
      <protection locked="0"/>
    </xf>
    <xf numFmtId="168" fontId="4" fillId="0" borderId="10" xfId="0" applyNumberFormat="1" applyFont="1" applyBorder="1" applyAlignment="1" applyProtection="1">
      <alignment vertical="center"/>
      <protection locked="0"/>
    </xf>
    <xf numFmtId="168" fontId="4" fillId="0" borderId="11" xfId="0" applyNumberFormat="1" applyFont="1" applyBorder="1" applyAlignment="1" applyProtection="1">
      <alignment vertical="center"/>
      <protection locked="0"/>
    </xf>
    <xf numFmtId="168" fontId="4" fillId="0" borderId="12" xfId="0" applyNumberFormat="1" applyFont="1" applyBorder="1" applyAlignment="1" applyProtection="1">
      <alignment vertical="center"/>
      <protection locked="0"/>
    </xf>
  </cellXfs>
  <cellStyles count="3">
    <cellStyle name="Hyperlink" xfId="1" builtinId="8"/>
    <cellStyle name="Standaard" xfId="0" builtinId="0"/>
    <cellStyle name="Standaard 2" xfId="2" xr:uid="{39AA58B2-35A0-422C-BA2C-786E1B9DD7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658</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56</xdr:col>
      <xdr:colOff>0</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30</xdr:row>
          <xdr:rowOff>180975</xdr:rowOff>
        </xdr:from>
        <xdr:to>
          <xdr:col>2</xdr:col>
          <xdr:colOff>123825</xdr:colOff>
          <xdr:row>33</xdr:row>
          <xdr:rowOff>28575</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30</xdr:row>
          <xdr:rowOff>180975</xdr:rowOff>
        </xdr:from>
        <xdr:to>
          <xdr:col>16</xdr:col>
          <xdr:colOff>123825</xdr:colOff>
          <xdr:row>33</xdr:row>
          <xdr:rowOff>28575</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30</xdr:row>
          <xdr:rowOff>180975</xdr:rowOff>
        </xdr:from>
        <xdr:to>
          <xdr:col>30</xdr:col>
          <xdr:colOff>123825</xdr:colOff>
          <xdr:row>33</xdr:row>
          <xdr:rowOff>28575</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40</xdr:row>
          <xdr:rowOff>180975</xdr:rowOff>
        </xdr:from>
        <xdr:to>
          <xdr:col>2</xdr:col>
          <xdr:colOff>123825</xdr:colOff>
          <xdr:row>44</xdr:row>
          <xdr:rowOff>38100</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161925</xdr:rowOff>
        </xdr:from>
        <xdr:to>
          <xdr:col>2</xdr:col>
          <xdr:colOff>123825</xdr:colOff>
          <xdr:row>45</xdr:row>
          <xdr:rowOff>9525</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143</xdr:row>
          <xdr:rowOff>352425</xdr:rowOff>
        </xdr:from>
        <xdr:to>
          <xdr:col>2</xdr:col>
          <xdr:colOff>104775</xdr:colOff>
          <xdr:row>147</xdr:row>
          <xdr:rowOff>28575</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145</xdr:row>
          <xdr:rowOff>152400</xdr:rowOff>
        </xdr:from>
        <xdr:to>
          <xdr:col>2</xdr:col>
          <xdr:colOff>114300</xdr:colOff>
          <xdr:row>148</xdr:row>
          <xdr:rowOff>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150</xdr:row>
          <xdr:rowOff>180975</xdr:rowOff>
        </xdr:from>
        <xdr:to>
          <xdr:col>2</xdr:col>
          <xdr:colOff>114300</xdr:colOff>
          <xdr:row>154</xdr:row>
          <xdr:rowOff>19050</xdr:rowOff>
        </xdr:to>
        <xdr:sp macro="" textlink="">
          <xdr:nvSpPr>
            <xdr:cNvPr id="1033" name="RB_BeschikSchoolgebVrij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152</xdr:row>
          <xdr:rowOff>142875</xdr:rowOff>
        </xdr:from>
        <xdr:to>
          <xdr:col>2</xdr:col>
          <xdr:colOff>114300</xdr:colOff>
          <xdr:row>154</xdr:row>
          <xdr:rowOff>180975</xdr:rowOff>
        </xdr:to>
        <xdr:sp macro="" textlink="">
          <xdr:nvSpPr>
            <xdr:cNvPr id="1034" name="RB_BeschikSchoolgebVrij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34</xdr:row>
          <xdr:rowOff>180975</xdr:rowOff>
        </xdr:from>
        <xdr:to>
          <xdr:col>2</xdr:col>
          <xdr:colOff>123825</xdr:colOff>
          <xdr:row>38</xdr:row>
          <xdr:rowOff>28575</xdr:rowOff>
        </xdr:to>
        <xdr:sp macro="" textlink="">
          <xdr:nvSpPr>
            <xdr:cNvPr id="1035" name="RB_Prov_An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152400</xdr:rowOff>
        </xdr:from>
        <xdr:to>
          <xdr:col>2</xdr:col>
          <xdr:colOff>123825</xdr:colOff>
          <xdr:row>39</xdr:row>
          <xdr:rowOff>0</xdr:rowOff>
        </xdr:to>
        <xdr:sp macro="" textlink="">
          <xdr:nvSpPr>
            <xdr:cNvPr id="1036" name="Check Box 3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152400</xdr:rowOff>
        </xdr:from>
        <xdr:to>
          <xdr:col>2</xdr:col>
          <xdr:colOff>123825</xdr:colOff>
          <xdr:row>39</xdr:row>
          <xdr:rowOff>0</xdr:rowOff>
        </xdr:to>
        <xdr:sp macro="" textlink="">
          <xdr:nvSpPr>
            <xdr:cNvPr id="1037" name="RB_Prov_BHG"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34</xdr:row>
          <xdr:rowOff>180975</xdr:rowOff>
        </xdr:from>
        <xdr:to>
          <xdr:col>16</xdr:col>
          <xdr:colOff>123825</xdr:colOff>
          <xdr:row>38</xdr:row>
          <xdr:rowOff>28575</xdr:rowOff>
        </xdr:to>
        <xdr:sp macro="" textlink="">
          <xdr:nvSpPr>
            <xdr:cNvPr id="1038" name="RB_Prov_Lim"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36</xdr:row>
          <xdr:rowOff>152400</xdr:rowOff>
        </xdr:from>
        <xdr:to>
          <xdr:col>16</xdr:col>
          <xdr:colOff>123825</xdr:colOff>
          <xdr:row>39</xdr:row>
          <xdr:rowOff>0</xdr:rowOff>
        </xdr:to>
        <xdr:sp macro="" textlink="">
          <xdr:nvSpPr>
            <xdr:cNvPr id="1039" name="RB_Prov_OV"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34</xdr:row>
          <xdr:rowOff>180975</xdr:rowOff>
        </xdr:from>
        <xdr:to>
          <xdr:col>30</xdr:col>
          <xdr:colOff>123825</xdr:colOff>
          <xdr:row>38</xdr:row>
          <xdr:rowOff>28575</xdr:rowOff>
        </xdr:to>
        <xdr:sp macro="" textlink="">
          <xdr:nvSpPr>
            <xdr:cNvPr id="1040" name="RB_Prov_VB"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36</xdr:row>
          <xdr:rowOff>152400</xdr:rowOff>
        </xdr:from>
        <xdr:to>
          <xdr:col>30</xdr:col>
          <xdr:colOff>123825</xdr:colOff>
          <xdr:row>39</xdr:row>
          <xdr:rowOff>0</xdr:rowOff>
        </xdr:to>
        <xdr:sp macro="" textlink="">
          <xdr:nvSpPr>
            <xdr:cNvPr id="1041" name="RB_Prov_WV"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99</xdr:row>
          <xdr:rowOff>9525</xdr:rowOff>
        </xdr:from>
        <xdr:to>
          <xdr:col>2</xdr:col>
          <xdr:colOff>123825</xdr:colOff>
          <xdr:row>102</xdr:row>
          <xdr:rowOff>47625</xdr:rowOff>
        </xdr:to>
        <xdr:sp macro="" textlink="">
          <xdr:nvSpPr>
            <xdr:cNvPr id="1042" name="RB_Samen_Met_Andere_IM_True"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101</xdr:row>
          <xdr:rowOff>9525</xdr:rowOff>
        </xdr:from>
        <xdr:to>
          <xdr:col>2</xdr:col>
          <xdr:colOff>123825</xdr:colOff>
          <xdr:row>103</xdr:row>
          <xdr:rowOff>47625</xdr:rowOff>
        </xdr:to>
        <xdr:sp macro="" textlink="">
          <xdr:nvSpPr>
            <xdr:cNvPr id="1043" name="RB_Samen_Met_Andere_IM_False"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106</xdr:row>
          <xdr:rowOff>0</xdr:rowOff>
        </xdr:from>
        <xdr:to>
          <xdr:col>2</xdr:col>
          <xdr:colOff>123825</xdr:colOff>
          <xdr:row>108</xdr:row>
          <xdr:rowOff>28575</xdr:rowOff>
        </xdr:to>
        <xdr:sp macro="" textlink="">
          <xdr:nvSpPr>
            <xdr:cNvPr id="1044" name="RB_CoordinerendeMacht_Tru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107</xdr:row>
          <xdr:rowOff>9525</xdr:rowOff>
        </xdr:from>
        <xdr:to>
          <xdr:col>2</xdr:col>
          <xdr:colOff>123825</xdr:colOff>
          <xdr:row>109</xdr:row>
          <xdr:rowOff>38100</xdr:rowOff>
        </xdr:to>
        <xdr:sp macro="" textlink="">
          <xdr:nvSpPr>
            <xdr:cNvPr id="1045" name="RB_CoordinerendeMacht_Fals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136</xdr:row>
          <xdr:rowOff>0</xdr:rowOff>
        </xdr:from>
        <xdr:to>
          <xdr:col>2</xdr:col>
          <xdr:colOff>123825</xdr:colOff>
          <xdr:row>138</xdr:row>
          <xdr:rowOff>0</xdr:rowOff>
        </xdr:to>
        <xdr:sp macro="" textlink="">
          <xdr:nvSpPr>
            <xdr:cNvPr id="1046" name="RB_Samen_Met_Andere_OI_Tru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138</xdr:row>
          <xdr:rowOff>0</xdr:rowOff>
        </xdr:from>
        <xdr:to>
          <xdr:col>2</xdr:col>
          <xdr:colOff>133350</xdr:colOff>
          <xdr:row>140</xdr:row>
          <xdr:rowOff>38100</xdr:rowOff>
        </xdr:to>
        <xdr:sp macro="" textlink="">
          <xdr:nvSpPr>
            <xdr:cNvPr id="1047" name="RB_Samen_Met_Andere_OI_False"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176</xdr:row>
          <xdr:rowOff>152400</xdr:rowOff>
        </xdr:from>
        <xdr:to>
          <xdr:col>2</xdr:col>
          <xdr:colOff>123825</xdr:colOff>
          <xdr:row>178</xdr:row>
          <xdr:rowOff>0</xdr:rowOff>
        </xdr:to>
        <xdr:sp macro="" textlink="">
          <xdr:nvSpPr>
            <xdr:cNvPr id="1048" name="CB_OpenbareVerkoop_T"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178</xdr:row>
          <xdr:rowOff>9525</xdr:rowOff>
        </xdr:from>
        <xdr:to>
          <xdr:col>2</xdr:col>
          <xdr:colOff>123825</xdr:colOff>
          <xdr:row>180</xdr:row>
          <xdr:rowOff>38100</xdr:rowOff>
        </xdr:to>
        <xdr:sp macro="" textlink="">
          <xdr:nvSpPr>
            <xdr:cNvPr id="1049" name="CB_OpenbareVerkoop_F"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182</xdr:row>
          <xdr:rowOff>0</xdr:rowOff>
        </xdr:from>
        <xdr:to>
          <xdr:col>2</xdr:col>
          <xdr:colOff>38100</xdr:colOff>
          <xdr:row>183</xdr:row>
          <xdr:rowOff>9525</xdr:rowOff>
        </xdr:to>
        <xdr:sp macro="" textlink="">
          <xdr:nvSpPr>
            <xdr:cNvPr id="1050" name="CB_VerbouwingswerkenNaAankoop_T"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187</xdr:row>
          <xdr:rowOff>9525</xdr:rowOff>
        </xdr:from>
        <xdr:to>
          <xdr:col>2</xdr:col>
          <xdr:colOff>114300</xdr:colOff>
          <xdr:row>189</xdr:row>
          <xdr:rowOff>38100</xdr:rowOff>
        </xdr:to>
        <xdr:sp macro="" textlink="">
          <xdr:nvSpPr>
            <xdr:cNvPr id="1051" name="CB_VerbouwingswerkenNaAankoop_F"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223</xdr:row>
          <xdr:rowOff>9525</xdr:rowOff>
        </xdr:from>
        <xdr:to>
          <xdr:col>2</xdr:col>
          <xdr:colOff>28575</xdr:colOff>
          <xdr:row>225</xdr:row>
          <xdr:rowOff>0</xdr:rowOff>
        </xdr:to>
        <xdr:sp macro="" textlink="">
          <xdr:nvSpPr>
            <xdr:cNvPr id="1052" name="RB_SamenWerking_OV_PS_Tru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225</xdr:row>
          <xdr:rowOff>9525</xdr:rowOff>
        </xdr:from>
        <xdr:to>
          <xdr:col>1</xdr:col>
          <xdr:colOff>133350</xdr:colOff>
          <xdr:row>226</xdr:row>
          <xdr:rowOff>171450</xdr:rowOff>
        </xdr:to>
        <xdr:sp macro="" textlink="">
          <xdr:nvSpPr>
            <xdr:cNvPr id="1053" name="RB_SamenWerking_OV_PS_Fals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228</xdr:row>
          <xdr:rowOff>200025</xdr:rowOff>
        </xdr:from>
        <xdr:to>
          <xdr:col>2</xdr:col>
          <xdr:colOff>9525</xdr:colOff>
          <xdr:row>229</xdr:row>
          <xdr:rowOff>180975</xdr:rowOff>
        </xdr:to>
        <xdr:sp macro="" textlink="">
          <xdr:nvSpPr>
            <xdr:cNvPr id="1054" name="CB_Dienst_Onr_Erfgoed"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230</xdr:row>
          <xdr:rowOff>19050</xdr:rowOff>
        </xdr:from>
        <xdr:to>
          <xdr:col>2</xdr:col>
          <xdr:colOff>9525</xdr:colOff>
          <xdr:row>231</xdr:row>
          <xdr:rowOff>180975</xdr:rowOff>
        </xdr:to>
        <xdr:sp macro="" textlink="">
          <xdr:nvSpPr>
            <xdr:cNvPr id="1055" name="CB_VIPA"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231</xdr:row>
          <xdr:rowOff>180975</xdr:rowOff>
        </xdr:from>
        <xdr:to>
          <xdr:col>2</xdr:col>
          <xdr:colOff>0</xdr:colOff>
          <xdr:row>233</xdr:row>
          <xdr:rowOff>152400</xdr:rowOff>
        </xdr:to>
        <xdr:sp macro="" textlink="">
          <xdr:nvSpPr>
            <xdr:cNvPr id="1056" name="CB_VGC"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236</xdr:row>
          <xdr:rowOff>9525</xdr:rowOff>
        </xdr:from>
        <xdr:to>
          <xdr:col>2</xdr:col>
          <xdr:colOff>9525</xdr:colOff>
          <xdr:row>238</xdr:row>
          <xdr:rowOff>9525</xdr:rowOff>
        </xdr:to>
        <xdr:sp macro="" textlink="">
          <xdr:nvSpPr>
            <xdr:cNvPr id="1057" name="CB_Andere_Overheden"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95250</xdr:colOff>
          <xdr:row>375</xdr:row>
          <xdr:rowOff>142875</xdr:rowOff>
        </xdr:from>
        <xdr:to>
          <xdr:col>33</xdr:col>
          <xdr:colOff>114300</xdr:colOff>
          <xdr:row>378</xdr:row>
          <xdr:rowOff>47625</xdr:rowOff>
        </xdr:to>
        <xdr:sp macro="" textlink="">
          <xdr:nvSpPr>
            <xdr:cNvPr id="1058" name="CB_GebAfgebrOntrGesubAGIOnGeb2"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404</xdr:row>
          <xdr:rowOff>47625</xdr:rowOff>
        </xdr:from>
        <xdr:to>
          <xdr:col>33</xdr:col>
          <xdr:colOff>85725</xdr:colOff>
          <xdr:row>405</xdr:row>
          <xdr:rowOff>200025</xdr:rowOff>
        </xdr:to>
        <xdr:sp macro="" textlink="">
          <xdr:nvSpPr>
            <xdr:cNvPr id="1059" name="CB_LokLOAfgebrOntrGesubAGIOnG2"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240</xdr:row>
          <xdr:rowOff>47625</xdr:rowOff>
        </xdr:from>
        <xdr:to>
          <xdr:col>2</xdr:col>
          <xdr:colOff>9525</xdr:colOff>
          <xdr:row>243</xdr:row>
          <xdr:rowOff>9525</xdr:rowOff>
        </xdr:to>
        <xdr:sp macro="" textlink="">
          <xdr:nvSpPr>
            <xdr:cNvPr id="1060" name="Check Box 81"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242</xdr:row>
          <xdr:rowOff>0</xdr:rowOff>
        </xdr:from>
        <xdr:to>
          <xdr:col>2</xdr:col>
          <xdr:colOff>0</xdr:colOff>
          <xdr:row>244</xdr:row>
          <xdr:rowOff>28575</xdr:rowOff>
        </xdr:to>
        <xdr:sp macro="" textlink="">
          <xdr:nvSpPr>
            <xdr:cNvPr id="1061" name="Check Box 82"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609</xdr:row>
          <xdr:rowOff>0</xdr:rowOff>
        </xdr:from>
        <xdr:to>
          <xdr:col>2</xdr:col>
          <xdr:colOff>123825</xdr:colOff>
          <xdr:row>612</xdr:row>
          <xdr:rowOff>38100</xdr:rowOff>
        </xdr:to>
        <xdr:sp macro="" textlink="">
          <xdr:nvSpPr>
            <xdr:cNvPr id="1062" name="CB_BeschrijvingGebouwen"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603</xdr:row>
          <xdr:rowOff>0</xdr:rowOff>
        </xdr:from>
        <xdr:to>
          <xdr:col>2</xdr:col>
          <xdr:colOff>123825</xdr:colOff>
          <xdr:row>606</xdr:row>
          <xdr:rowOff>38100</xdr:rowOff>
        </xdr:to>
        <xdr:sp macro="" textlink="">
          <xdr:nvSpPr>
            <xdr:cNvPr id="1063" name="CB_Verkoopovereenkomst"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605</xdr:row>
          <xdr:rowOff>0</xdr:rowOff>
        </xdr:from>
        <xdr:to>
          <xdr:col>2</xdr:col>
          <xdr:colOff>123825</xdr:colOff>
          <xdr:row>608</xdr:row>
          <xdr:rowOff>38100</xdr:rowOff>
        </xdr:to>
        <xdr:sp macro="" textlink="">
          <xdr:nvSpPr>
            <xdr:cNvPr id="1064" name="CB_KadastraalPlanEnLegger"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611</xdr:row>
          <xdr:rowOff>28575</xdr:rowOff>
        </xdr:from>
        <xdr:to>
          <xdr:col>2</xdr:col>
          <xdr:colOff>57150</xdr:colOff>
          <xdr:row>613</xdr:row>
          <xdr:rowOff>0</xdr:rowOff>
        </xdr:to>
        <xdr:sp macro="" textlink="">
          <xdr:nvSpPr>
            <xdr:cNvPr id="1065" name="CB_SitPlanAantekopenGeb"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621</xdr:row>
          <xdr:rowOff>0</xdr:rowOff>
        </xdr:from>
        <xdr:to>
          <xdr:col>2</xdr:col>
          <xdr:colOff>123825</xdr:colOff>
          <xdr:row>624</xdr:row>
          <xdr:rowOff>9525</xdr:rowOff>
        </xdr:to>
        <xdr:sp macro="" textlink="">
          <xdr:nvSpPr>
            <xdr:cNvPr id="1066" name="CB_BestekNaAankoop"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607</xdr:row>
          <xdr:rowOff>9525</xdr:rowOff>
        </xdr:from>
        <xdr:to>
          <xdr:col>2</xdr:col>
          <xdr:colOff>123825</xdr:colOff>
          <xdr:row>610</xdr:row>
          <xdr:rowOff>38100</xdr:rowOff>
        </xdr:to>
        <xdr:sp macro="" textlink="">
          <xdr:nvSpPr>
            <xdr:cNvPr id="1067" name="CB_BodemAttest"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625</xdr:row>
          <xdr:rowOff>19050</xdr:rowOff>
        </xdr:from>
        <xdr:to>
          <xdr:col>2</xdr:col>
          <xdr:colOff>57150</xdr:colOff>
          <xdr:row>628</xdr:row>
          <xdr:rowOff>9525</xdr:rowOff>
        </xdr:to>
        <xdr:sp macro="" textlink="">
          <xdr:nvSpPr>
            <xdr:cNvPr id="1068" name="CB_UitgevoerdeWerken"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627</xdr:row>
          <xdr:rowOff>0</xdr:rowOff>
        </xdr:from>
        <xdr:to>
          <xdr:col>2</xdr:col>
          <xdr:colOff>123825</xdr:colOff>
          <xdr:row>630</xdr:row>
          <xdr:rowOff>38100</xdr:rowOff>
        </xdr:to>
        <xdr:sp macro="" textlink="">
          <xdr:nvSpPr>
            <xdr:cNvPr id="1069" name="CB_HuurOfErfpacht"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616</xdr:row>
          <xdr:rowOff>142875</xdr:rowOff>
        </xdr:from>
        <xdr:to>
          <xdr:col>2</xdr:col>
          <xdr:colOff>123825</xdr:colOff>
          <xdr:row>619</xdr:row>
          <xdr:rowOff>0</xdr:rowOff>
        </xdr:to>
        <xdr:sp macro="" textlink="">
          <xdr:nvSpPr>
            <xdr:cNvPr id="1070" name="CB_BeschrSamenwerkinmod"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613</xdr:row>
          <xdr:rowOff>19050</xdr:rowOff>
        </xdr:from>
        <xdr:to>
          <xdr:col>2</xdr:col>
          <xdr:colOff>28575</xdr:colOff>
          <xdr:row>614</xdr:row>
          <xdr:rowOff>171450</xdr:rowOff>
        </xdr:to>
        <xdr:sp macro="" textlink="">
          <xdr:nvSpPr>
            <xdr:cNvPr id="1071" name="CB_Grondplannen"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623</xdr:row>
          <xdr:rowOff>0</xdr:rowOff>
        </xdr:from>
        <xdr:to>
          <xdr:col>2</xdr:col>
          <xdr:colOff>19050</xdr:colOff>
          <xdr:row>624</xdr:row>
          <xdr:rowOff>171450</xdr:rowOff>
        </xdr:to>
        <xdr:sp macro="" textlink="">
          <xdr:nvSpPr>
            <xdr:cNvPr id="1072" name="CB_VerklInfra"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630</xdr:row>
          <xdr:rowOff>66675</xdr:rowOff>
        </xdr:from>
        <xdr:to>
          <xdr:col>2</xdr:col>
          <xdr:colOff>9525</xdr:colOff>
          <xdr:row>630</xdr:row>
          <xdr:rowOff>228600</xdr:rowOff>
        </xdr:to>
        <xdr:sp macro="" textlink="">
          <xdr:nvSpPr>
            <xdr:cNvPr id="1073" name="CB__EindeHuurOfErfpacht"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615</xdr:row>
          <xdr:rowOff>0</xdr:rowOff>
        </xdr:from>
        <xdr:to>
          <xdr:col>2</xdr:col>
          <xdr:colOff>66675</xdr:colOff>
          <xdr:row>616</xdr:row>
          <xdr:rowOff>161925</xdr:rowOff>
        </xdr:to>
        <xdr:sp macro="" textlink="">
          <xdr:nvSpPr>
            <xdr:cNvPr id="1074" name="CB_PublOpenbVerkoop"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618</xdr:row>
          <xdr:rowOff>152400</xdr:rowOff>
        </xdr:from>
        <xdr:to>
          <xdr:col>2</xdr:col>
          <xdr:colOff>123825</xdr:colOff>
          <xdr:row>621</xdr:row>
          <xdr:rowOff>0</xdr:rowOff>
        </xdr:to>
        <xdr:sp macro="" textlink="">
          <xdr:nvSpPr>
            <xdr:cNvPr id="1075" name="Check Box 114"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234</xdr:row>
          <xdr:rowOff>28575</xdr:rowOff>
        </xdr:from>
        <xdr:to>
          <xdr:col>2</xdr:col>
          <xdr:colOff>19050</xdr:colOff>
          <xdr:row>236</xdr:row>
          <xdr:rowOff>0</xdr:rowOff>
        </xdr:to>
        <xdr:sp macro="" textlink="">
          <xdr:nvSpPr>
            <xdr:cNvPr id="1076" name="CB_VIPA"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375</xdr:row>
          <xdr:rowOff>19050</xdr:rowOff>
        </xdr:from>
        <xdr:to>
          <xdr:col>34</xdr:col>
          <xdr:colOff>95250</xdr:colOff>
          <xdr:row>376</xdr:row>
          <xdr:rowOff>0</xdr:rowOff>
        </xdr:to>
        <xdr:sp macro="" textlink="">
          <xdr:nvSpPr>
            <xdr:cNvPr id="1077" name="CB_GebAfgebrOntrGesubAGIOnGeb1"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403</xdr:row>
          <xdr:rowOff>0</xdr:rowOff>
        </xdr:from>
        <xdr:to>
          <xdr:col>33</xdr:col>
          <xdr:colOff>104775</xdr:colOff>
          <xdr:row>404</xdr:row>
          <xdr:rowOff>0</xdr:rowOff>
        </xdr:to>
        <xdr:sp macro="" textlink="">
          <xdr:nvSpPr>
            <xdr:cNvPr id="1078" name="CB_LokLOAfgebrOntrGesubAGIOnG1"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2" Type="http://schemas.openxmlformats.org/officeDocument/2006/relationships/hyperlink" Target="http://www.agion.be/"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54" Type="http://schemas.openxmlformats.org/officeDocument/2006/relationships/ctrlProp" Target="../ctrlProps/ctrlProp47.xml"/><Relationship Id="rId1" Type="http://schemas.openxmlformats.org/officeDocument/2006/relationships/hyperlink" Target="mailto:info@agion.be"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8" Type="http://schemas.openxmlformats.org/officeDocument/2006/relationships/ctrlProp" Target="../ctrlProps/ctrlProp51.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4" Type="http://schemas.openxmlformats.org/officeDocument/2006/relationships/hyperlink" Target="http://www.agion.be/"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8" Type="http://schemas.openxmlformats.org/officeDocument/2006/relationships/ctrlProp" Target="../ctrlProps/ctrlProp1.xml"/><Relationship Id="rId51" Type="http://schemas.openxmlformats.org/officeDocument/2006/relationships/ctrlProp" Target="../ctrlProps/ctrlProp44.xml"/><Relationship Id="rId3" Type="http://schemas.openxmlformats.org/officeDocument/2006/relationships/hyperlink" Target="mailto:rf@agion.b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658"/>
  <sheetViews>
    <sheetView tabSelected="1" topLeftCell="A13" workbookViewId="0">
      <selection activeCell="T110" sqref="T110"/>
    </sheetView>
  </sheetViews>
  <sheetFormatPr defaultColWidth="0" defaultRowHeight="32.25" customHeight="1" zeroHeight="1" x14ac:dyDescent="0.2"/>
  <cols>
    <col min="1" max="1" width="3" customWidth="1"/>
    <col min="2" max="3" width="2.140625" customWidth="1"/>
    <col min="4" max="4" width="2.5703125" customWidth="1"/>
    <col min="5" max="5" width="3" customWidth="1"/>
    <col min="6" max="18" width="2.140625" customWidth="1"/>
    <col min="19" max="19" width="2.42578125" customWidth="1"/>
    <col min="20" max="42" width="2.140625" customWidth="1"/>
    <col min="43" max="43" width="10.140625" hidden="1" customWidth="1"/>
    <col min="44" max="44" width="2.140625" customWidth="1"/>
    <col min="45" max="56" width="2.140625" hidden="1" customWidth="1"/>
    <col min="57" max="16384" width="14.42578125" hidden="1"/>
  </cols>
  <sheetData>
    <row r="1" spans="1:56" ht="2.25" customHeight="1" x14ac:dyDescent="0.2">
      <c r="A1" s="29"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
      <c r="AV1" s="1"/>
      <c r="AW1" s="1"/>
      <c r="AX1" s="1"/>
      <c r="AY1" s="1"/>
      <c r="AZ1" s="1"/>
      <c r="BA1" s="1"/>
      <c r="BB1" s="1"/>
      <c r="BC1" s="1"/>
      <c r="BD1" s="1"/>
    </row>
    <row r="2" spans="1:56" ht="15" customHeight="1" x14ac:dyDescent="0.2">
      <c r="A2" s="29"/>
      <c r="B2" s="303" t="s">
        <v>139</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298" t="s">
        <v>240</v>
      </c>
      <c r="AH2" s="298"/>
      <c r="AI2" s="298"/>
      <c r="AJ2" s="298"/>
      <c r="AK2" s="298"/>
      <c r="AL2" s="298"/>
      <c r="AM2" s="298"/>
      <c r="AN2" s="298"/>
      <c r="AO2" s="298"/>
      <c r="AP2" s="298"/>
      <c r="AQ2" s="16"/>
      <c r="AR2" s="16"/>
      <c r="AS2" s="16"/>
      <c r="AT2" s="16"/>
      <c r="AU2" s="1"/>
      <c r="AV2" s="1"/>
      <c r="AW2" s="1"/>
      <c r="AX2" s="1"/>
      <c r="AY2" s="1"/>
      <c r="AZ2" s="1"/>
      <c r="BA2" s="1"/>
      <c r="BB2" s="1"/>
      <c r="BC2" s="1"/>
      <c r="BD2" s="1"/>
    </row>
    <row r="3" spans="1:56" ht="15" customHeight="1" x14ac:dyDescent="0.2">
      <c r="A3" s="29"/>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
      <c r="AH3" s="30"/>
      <c r="AI3" s="31"/>
      <c r="AJ3" s="31"/>
      <c r="AK3" s="31"/>
      <c r="AL3" s="31"/>
      <c r="AM3" s="31"/>
      <c r="AN3" s="31"/>
      <c r="AO3" s="31"/>
      <c r="AP3" s="31"/>
      <c r="AQ3" s="16"/>
      <c r="AR3" s="16"/>
      <c r="AS3" s="16"/>
      <c r="AT3" s="16"/>
      <c r="AU3" s="1"/>
      <c r="AV3" s="1"/>
      <c r="AW3" s="1"/>
      <c r="AX3" s="1"/>
      <c r="AY3" s="1"/>
      <c r="AZ3" s="1"/>
      <c r="BA3" s="1"/>
      <c r="BB3" s="1"/>
      <c r="BC3" s="1"/>
      <c r="BD3" s="1"/>
    </row>
    <row r="4" spans="1:56" ht="45" customHeight="1" x14ac:dyDescent="0.2">
      <c r="A4" s="29"/>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
      <c r="AH4" s="30"/>
      <c r="AI4" s="31"/>
      <c r="AJ4" s="31"/>
      <c r="AK4" s="31"/>
      <c r="AL4" s="31"/>
      <c r="AM4" s="31"/>
      <c r="AN4" s="31"/>
      <c r="AO4" s="31"/>
      <c r="AP4" s="31"/>
      <c r="AQ4" s="16"/>
      <c r="AR4" s="16"/>
      <c r="AS4" s="16"/>
      <c r="AT4" s="16"/>
      <c r="AU4" s="1"/>
      <c r="AV4" s="1"/>
      <c r="AW4" s="1"/>
      <c r="AX4" s="1"/>
      <c r="AY4" s="1"/>
      <c r="AZ4" s="1"/>
      <c r="BA4" s="1"/>
      <c r="BB4" s="1"/>
      <c r="BC4" s="1"/>
      <c r="BD4" s="1"/>
    </row>
    <row r="5" spans="1:56" ht="2.25" customHeight="1" x14ac:dyDescent="0.2">
      <c r="A5" s="29"/>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16"/>
      <c r="AE5" s="32"/>
      <c r="AF5" s="32"/>
      <c r="AG5" s="32"/>
      <c r="AH5" s="32"/>
      <c r="AI5" s="32"/>
      <c r="AJ5" s="32"/>
      <c r="AK5" s="32"/>
      <c r="AL5" s="16"/>
      <c r="AM5" s="16"/>
      <c r="AN5" s="16"/>
      <c r="AO5" s="16"/>
      <c r="AP5" s="16"/>
      <c r="AQ5" s="16"/>
      <c r="AR5" s="16"/>
      <c r="AS5" s="16"/>
      <c r="AT5" s="16"/>
      <c r="AU5" s="1"/>
      <c r="AV5" s="1"/>
      <c r="AW5" s="1"/>
      <c r="AX5" s="1"/>
      <c r="AY5" s="1"/>
      <c r="AZ5" s="1"/>
      <c r="BA5" s="1"/>
      <c r="BB5" s="1"/>
      <c r="BC5" s="1"/>
      <c r="BD5" s="1"/>
    </row>
    <row r="6" spans="1:56" ht="15" customHeight="1" x14ac:dyDescent="0.2">
      <c r="A6" s="29"/>
      <c r="B6" s="302" t="s">
        <v>1</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16"/>
      <c r="AR6" s="16"/>
      <c r="AS6" s="16"/>
      <c r="AT6" s="16"/>
      <c r="AU6" s="1"/>
      <c r="AV6" s="1"/>
      <c r="AW6" s="1"/>
      <c r="AX6" s="1"/>
      <c r="AY6" s="1"/>
      <c r="AZ6" s="1"/>
      <c r="BA6" s="1"/>
      <c r="BB6" s="1"/>
      <c r="BC6" s="1"/>
      <c r="BD6" s="1"/>
    </row>
    <row r="7" spans="1:56" ht="15" customHeight="1" x14ac:dyDescent="0.2">
      <c r="A7" s="22"/>
      <c r="B7" s="16" t="s">
        <v>2</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293" t="s">
        <v>3</v>
      </c>
      <c r="AI7" s="293"/>
      <c r="AJ7" s="293"/>
      <c r="AK7" s="293"/>
      <c r="AL7" s="293"/>
      <c r="AM7" s="293"/>
      <c r="AN7" s="293"/>
      <c r="AO7" s="293"/>
      <c r="AP7" s="293"/>
      <c r="AQ7" s="16"/>
      <c r="AR7" s="16"/>
      <c r="AS7" s="16"/>
      <c r="AT7" s="16"/>
      <c r="AU7" s="1"/>
      <c r="AV7" s="1"/>
      <c r="AW7" s="1"/>
      <c r="AX7" s="1"/>
      <c r="AY7" s="1"/>
      <c r="AZ7" s="1"/>
      <c r="BA7" s="1"/>
      <c r="BB7" s="1"/>
      <c r="BC7" s="1"/>
      <c r="BD7" s="1"/>
    </row>
    <row r="8" spans="1:56" ht="15" customHeight="1" x14ac:dyDescent="0.2">
      <c r="A8" s="22"/>
      <c r="B8" s="22" t="s">
        <v>4</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93" t="s">
        <v>5</v>
      </c>
      <c r="AI8" s="293"/>
      <c r="AJ8" s="293"/>
      <c r="AK8" s="293"/>
      <c r="AL8" s="293"/>
      <c r="AM8" s="293"/>
      <c r="AN8" s="293"/>
      <c r="AO8" s="293"/>
      <c r="AP8" s="293"/>
      <c r="AQ8" s="16"/>
      <c r="AR8" s="16"/>
      <c r="AS8" s="16"/>
      <c r="AT8" s="16"/>
      <c r="AU8" s="1"/>
      <c r="AV8" s="1"/>
      <c r="AW8" s="1"/>
      <c r="AX8" s="1"/>
      <c r="AY8" s="1"/>
      <c r="AZ8" s="1"/>
      <c r="BA8" s="1"/>
      <c r="BB8" s="1"/>
      <c r="BC8" s="1"/>
      <c r="BD8" s="1"/>
    </row>
    <row r="9" spans="1:56" ht="15" customHeight="1" x14ac:dyDescent="0.2">
      <c r="A9" s="22"/>
      <c r="B9" s="16" t="s">
        <v>6</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12" t="s">
        <v>7</v>
      </c>
      <c r="AI9" s="112"/>
      <c r="AJ9" s="112"/>
      <c r="AK9" s="112"/>
      <c r="AL9" s="112"/>
      <c r="AM9" s="112"/>
      <c r="AN9" s="112"/>
      <c r="AO9" s="112"/>
      <c r="AP9" s="112"/>
      <c r="AQ9" s="16"/>
      <c r="AR9" s="16"/>
      <c r="AS9" s="16"/>
      <c r="AT9" s="16"/>
      <c r="AU9" s="1"/>
      <c r="AV9" s="1"/>
      <c r="AW9" s="1"/>
      <c r="AX9" s="1"/>
      <c r="AY9" s="1"/>
      <c r="AZ9" s="1"/>
      <c r="BA9" s="1"/>
      <c r="BB9" s="1"/>
      <c r="BC9" s="1"/>
      <c r="BD9" s="1"/>
    </row>
    <row r="10" spans="1:56" ht="15" customHeight="1" x14ac:dyDescent="0.2">
      <c r="A10" s="22"/>
      <c r="B10" s="25" t="s">
        <v>140</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313"/>
      <c r="AJ10" s="314"/>
      <c r="AK10" s="314"/>
      <c r="AL10" s="314"/>
      <c r="AM10" s="314"/>
      <c r="AN10" s="314"/>
      <c r="AO10" s="314"/>
      <c r="AP10" s="315"/>
      <c r="AQ10" s="16"/>
      <c r="AR10" s="16"/>
      <c r="AS10" s="16"/>
      <c r="AT10" s="16"/>
      <c r="AU10" s="1"/>
      <c r="AV10" s="1"/>
      <c r="AW10" s="1"/>
      <c r="AX10" s="1"/>
      <c r="AY10" s="1"/>
      <c r="AZ10" s="1"/>
      <c r="BA10" s="1"/>
      <c r="BB10" s="1"/>
      <c r="BC10" s="1"/>
      <c r="BD10" s="1"/>
    </row>
    <row r="11" spans="1:56" ht="15" customHeight="1" x14ac:dyDescent="0.2">
      <c r="A11" s="22"/>
      <c r="B11" s="33" t="s">
        <v>8</v>
      </c>
      <c r="C11" s="33"/>
      <c r="D11" s="33"/>
      <c r="E11" s="33"/>
      <c r="F11" s="33"/>
      <c r="G11" s="33"/>
      <c r="H11" s="305"/>
      <c r="I11" s="305"/>
      <c r="J11" s="306" t="s">
        <v>9</v>
      </c>
      <c r="K11" s="306"/>
      <c r="L11" s="306"/>
      <c r="M11" s="306"/>
      <c r="N11" s="306"/>
      <c r="O11" s="306"/>
      <c r="P11" s="306"/>
      <c r="Q11" s="306"/>
      <c r="R11" s="33"/>
      <c r="S11" s="33"/>
      <c r="T11" s="33"/>
      <c r="U11" s="33"/>
      <c r="V11" s="33"/>
      <c r="W11" s="33"/>
      <c r="X11" s="33"/>
      <c r="Y11" s="33"/>
      <c r="Z11" s="33"/>
      <c r="AA11" s="33"/>
      <c r="AB11" s="33"/>
      <c r="AC11" s="33"/>
      <c r="AD11" s="33"/>
      <c r="AE11" s="33"/>
      <c r="AF11" s="33"/>
      <c r="AG11" s="33"/>
      <c r="AH11" s="33"/>
      <c r="AI11" s="316"/>
      <c r="AJ11" s="317"/>
      <c r="AK11" s="317"/>
      <c r="AL11" s="317"/>
      <c r="AM11" s="317"/>
      <c r="AN11" s="317"/>
      <c r="AO11" s="317"/>
      <c r="AP11" s="318"/>
      <c r="AQ11" s="16"/>
      <c r="AR11" s="16"/>
      <c r="AS11" s="16"/>
      <c r="AT11" s="16"/>
      <c r="AU11" s="1"/>
      <c r="AV11" s="1"/>
      <c r="AW11" s="1"/>
      <c r="AX11" s="1"/>
      <c r="AY11" s="1"/>
      <c r="AZ11" s="1"/>
      <c r="BA11" s="1"/>
      <c r="BB11" s="1"/>
      <c r="BC11" s="1"/>
      <c r="BD11" s="1"/>
    </row>
    <row r="12" spans="1:56" ht="15" customHeight="1" x14ac:dyDescent="0.2">
      <c r="A12" s="2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25"/>
      <c r="AJ12" s="25"/>
      <c r="AK12" s="25"/>
      <c r="AL12" s="25"/>
      <c r="AM12" s="25"/>
      <c r="AN12" s="25"/>
      <c r="AO12" s="25"/>
      <c r="AP12" s="16"/>
      <c r="AQ12" s="16"/>
      <c r="AR12" s="16"/>
      <c r="AS12" s="16"/>
      <c r="AT12" s="16"/>
      <c r="AU12" s="1"/>
      <c r="AV12" s="1"/>
      <c r="AW12" s="1"/>
      <c r="AX12" s="1"/>
      <c r="AY12" s="1"/>
      <c r="AZ12" s="1"/>
      <c r="BA12" s="1"/>
      <c r="BB12" s="1"/>
      <c r="BC12" s="1"/>
      <c r="BD12" s="1"/>
    </row>
    <row r="13" spans="1:56" ht="15" customHeight="1" x14ac:dyDescent="0.2">
      <c r="A13" s="22"/>
      <c r="B13" s="301" t="s">
        <v>10</v>
      </c>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160"/>
      <c r="AP13" s="160"/>
      <c r="AQ13" s="16"/>
      <c r="AR13" s="16"/>
      <c r="AS13" s="16"/>
      <c r="AT13" s="16"/>
      <c r="AU13" s="1"/>
      <c r="AV13" s="1"/>
      <c r="AW13" s="1"/>
      <c r="AX13" s="1"/>
      <c r="AY13" s="1"/>
      <c r="AZ13" s="1"/>
      <c r="BA13" s="1"/>
      <c r="BB13" s="1"/>
      <c r="BC13" s="1"/>
      <c r="BD13" s="1"/>
    </row>
    <row r="14" spans="1:56" ht="2.25" customHeight="1" x14ac:dyDescent="0.2">
      <c r="A14" s="22"/>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5"/>
      <c r="AP14" s="35"/>
      <c r="AQ14" s="16"/>
      <c r="AR14" s="16"/>
      <c r="AS14" s="16"/>
      <c r="AT14" s="16"/>
      <c r="AU14" s="1"/>
      <c r="AV14" s="1"/>
      <c r="AW14" s="1"/>
      <c r="AX14" s="1"/>
      <c r="AY14" s="1"/>
      <c r="AZ14" s="1"/>
      <c r="BA14" s="1"/>
      <c r="BB14" s="1"/>
      <c r="BC14" s="1"/>
      <c r="BD14" s="1"/>
    </row>
    <row r="15" spans="1:56" ht="60" customHeight="1" x14ac:dyDescent="0.2">
      <c r="A15" s="22"/>
      <c r="B15" s="132" t="s">
        <v>141</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304"/>
      <c r="AP15" s="304"/>
      <c r="AQ15" s="16"/>
      <c r="AR15" s="16"/>
      <c r="AS15" s="16"/>
      <c r="AT15" s="16"/>
      <c r="AU15" s="1"/>
      <c r="AV15" s="1"/>
      <c r="AW15" s="1"/>
      <c r="AX15" s="1"/>
      <c r="AY15" s="1"/>
      <c r="AZ15" s="1"/>
      <c r="BA15" s="1"/>
      <c r="BB15" s="1"/>
      <c r="BC15" s="1"/>
      <c r="BD15" s="1"/>
    </row>
    <row r="16" spans="1:56" ht="2.25" customHeight="1" x14ac:dyDescent="0.2">
      <c r="A16" s="22"/>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16"/>
      <c r="AR16" s="16"/>
      <c r="AS16" s="16"/>
      <c r="AT16" s="16"/>
      <c r="AU16" s="1"/>
      <c r="AV16" s="1"/>
      <c r="AW16" s="1"/>
      <c r="AX16" s="1"/>
      <c r="AY16" s="1"/>
      <c r="AZ16" s="1"/>
      <c r="BA16" s="1"/>
      <c r="BB16" s="1"/>
      <c r="BC16" s="1"/>
      <c r="BD16" s="1"/>
    </row>
    <row r="17" spans="1:56" ht="2.25" customHeight="1" x14ac:dyDescent="0.2">
      <c r="A17" s="22"/>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5"/>
      <c r="AP17" s="35"/>
      <c r="AQ17" s="16"/>
      <c r="AR17" s="16"/>
      <c r="AS17" s="16"/>
      <c r="AT17" s="16"/>
      <c r="AU17" s="1"/>
      <c r="AV17" s="1"/>
      <c r="AW17" s="1"/>
      <c r="AX17" s="1"/>
      <c r="AY17" s="1"/>
      <c r="AZ17" s="1"/>
      <c r="BA17" s="1"/>
      <c r="BB17" s="1"/>
      <c r="BC17" s="1"/>
      <c r="BD17" s="1"/>
    </row>
    <row r="18" spans="1:56" ht="15" customHeight="1" x14ac:dyDescent="0.2">
      <c r="A18" s="22"/>
      <c r="B18" s="299" t="s">
        <v>11</v>
      </c>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16"/>
      <c r="AR18" s="16"/>
      <c r="AS18" s="16"/>
      <c r="AT18" s="16"/>
      <c r="AU18" s="1"/>
      <c r="AV18" s="1"/>
      <c r="AW18" s="1"/>
      <c r="AX18" s="1"/>
      <c r="AY18" s="1"/>
      <c r="AZ18" s="1"/>
      <c r="BA18" s="1"/>
      <c r="BB18" s="1"/>
      <c r="BC18" s="1"/>
      <c r="BD18" s="1"/>
    </row>
    <row r="19" spans="1:56" ht="2.25" customHeight="1" x14ac:dyDescent="0.2">
      <c r="A19" s="22"/>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5"/>
      <c r="AP19" s="35"/>
      <c r="AQ19" s="16"/>
      <c r="AR19" s="16"/>
      <c r="AS19" s="16"/>
      <c r="AT19" s="16"/>
      <c r="AU19" s="1"/>
      <c r="AV19" s="1"/>
      <c r="AW19" s="1"/>
      <c r="AX19" s="1"/>
      <c r="AY19" s="1"/>
      <c r="AZ19" s="1"/>
      <c r="BA19" s="1"/>
      <c r="BB19" s="1"/>
      <c r="BC19" s="1"/>
      <c r="BD19" s="1"/>
    </row>
    <row r="20" spans="1:56" ht="15" customHeight="1" x14ac:dyDescent="0.2">
      <c r="A20" s="22"/>
      <c r="B20" s="157" t="s">
        <v>142</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6"/>
      <c r="AR20" s="16"/>
      <c r="AS20" s="16"/>
      <c r="AT20" s="16"/>
      <c r="AU20" s="1"/>
      <c r="AV20" s="1"/>
      <c r="AW20" s="1"/>
      <c r="AX20" s="1"/>
      <c r="AY20" s="1"/>
      <c r="AZ20" s="1"/>
      <c r="BA20" s="1"/>
      <c r="BB20" s="1"/>
      <c r="BC20" s="1"/>
      <c r="BD20" s="1"/>
    </row>
    <row r="21" spans="1:56" ht="15" customHeight="1" x14ac:dyDescent="0.2">
      <c r="A21" s="22"/>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6"/>
      <c r="AR21" s="16"/>
      <c r="AS21" s="16"/>
      <c r="AT21" s="16"/>
      <c r="AU21" s="1"/>
      <c r="AV21" s="1"/>
      <c r="AW21" s="1"/>
      <c r="AX21" s="1"/>
      <c r="AY21" s="1"/>
      <c r="AZ21" s="1"/>
      <c r="BA21" s="1"/>
      <c r="BB21" s="1"/>
      <c r="BC21" s="1"/>
      <c r="BD21" s="1"/>
    </row>
    <row r="22" spans="1:56" ht="2.25" customHeight="1" x14ac:dyDescent="0.2">
      <c r="A22" s="22"/>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5"/>
      <c r="AP22" s="35"/>
      <c r="AQ22" s="16"/>
      <c r="AR22" s="16"/>
      <c r="AS22" s="16"/>
      <c r="AT22" s="16"/>
      <c r="AU22" s="1"/>
      <c r="AV22" s="1"/>
      <c r="AW22" s="1"/>
      <c r="AX22" s="1"/>
      <c r="AY22" s="1"/>
      <c r="AZ22" s="1"/>
      <c r="BA22" s="1"/>
      <c r="BB22" s="1"/>
      <c r="BC22" s="1"/>
      <c r="BD22" s="1"/>
    </row>
    <row r="23" spans="1:56" ht="15" customHeight="1" x14ac:dyDescent="0.2">
      <c r="A23" s="22"/>
      <c r="B23" s="299" t="s">
        <v>12</v>
      </c>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16"/>
      <c r="AR23" s="16"/>
      <c r="AS23" s="16"/>
      <c r="AT23" s="16"/>
      <c r="AU23" s="1"/>
      <c r="AV23" s="1"/>
      <c r="AW23" s="1"/>
      <c r="AX23" s="1"/>
      <c r="AY23" s="1"/>
      <c r="AZ23" s="1"/>
      <c r="BA23" s="1"/>
      <c r="BB23" s="1"/>
      <c r="BC23" s="1"/>
      <c r="BD23" s="1"/>
    </row>
    <row r="24" spans="1:56" ht="2.25" customHeight="1" x14ac:dyDescent="0.2">
      <c r="A24" s="22"/>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5"/>
      <c r="AP24" s="35"/>
      <c r="AQ24" s="16"/>
      <c r="AR24" s="16"/>
      <c r="AS24" s="16"/>
      <c r="AT24" s="16"/>
      <c r="AU24" s="1"/>
      <c r="AV24" s="1"/>
      <c r="AW24" s="1"/>
      <c r="AX24" s="1"/>
      <c r="AY24" s="1"/>
      <c r="AZ24" s="1"/>
      <c r="BA24" s="1"/>
      <c r="BB24" s="1"/>
      <c r="BC24" s="1"/>
      <c r="BD24" s="1"/>
    </row>
    <row r="25" spans="1:56" ht="15" customHeight="1" x14ac:dyDescent="0.2">
      <c r="A25" s="22"/>
      <c r="B25" s="132" t="s">
        <v>13</v>
      </c>
      <c r="C25" s="304"/>
      <c r="D25" s="307" t="s">
        <v>9</v>
      </c>
      <c r="E25" s="307"/>
      <c r="F25" s="307"/>
      <c r="G25" s="307"/>
      <c r="H25" s="307"/>
      <c r="I25" s="307"/>
      <c r="J25" s="132" t="s">
        <v>143</v>
      </c>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6"/>
      <c r="AR25" s="16"/>
      <c r="AS25" s="16"/>
      <c r="AT25" s="16"/>
      <c r="AU25" s="1"/>
      <c r="AV25" s="1"/>
      <c r="AW25" s="1"/>
      <c r="AX25" s="1"/>
      <c r="AY25" s="1"/>
      <c r="AZ25" s="1"/>
      <c r="BA25" s="1"/>
      <c r="BB25" s="1"/>
      <c r="BC25" s="1"/>
      <c r="BD25" s="1"/>
    </row>
    <row r="26" spans="1:56" ht="15" customHeight="1" x14ac:dyDescent="0.2">
      <c r="A26" s="22"/>
      <c r="B26" s="157" t="s">
        <v>144</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6"/>
      <c r="AR26" s="16"/>
      <c r="AS26" s="16"/>
      <c r="AT26" s="16"/>
      <c r="AU26" s="1"/>
      <c r="AV26" s="1"/>
      <c r="AW26" s="1"/>
      <c r="AX26" s="1"/>
      <c r="AY26" s="1"/>
      <c r="AZ26" s="1"/>
      <c r="BA26" s="1"/>
      <c r="BB26" s="1"/>
      <c r="BC26" s="1"/>
      <c r="BD26" s="1"/>
    </row>
    <row r="27" spans="1:56" ht="2.25" customHeight="1" x14ac:dyDescent="0.2">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16"/>
      <c r="AP27" s="16"/>
      <c r="AQ27" s="16"/>
      <c r="AR27" s="16"/>
      <c r="AS27" s="16"/>
      <c r="AT27" s="16"/>
      <c r="AU27" s="1"/>
      <c r="AV27" s="1"/>
      <c r="AW27" s="1"/>
      <c r="AX27" s="1"/>
      <c r="AY27" s="1"/>
      <c r="AZ27" s="1"/>
      <c r="BA27" s="1"/>
      <c r="BB27" s="1"/>
      <c r="BC27" s="1"/>
      <c r="BD27" s="1"/>
    </row>
    <row r="28" spans="1:56" ht="15" customHeight="1" x14ac:dyDescent="0.2">
      <c r="A28" s="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16"/>
      <c r="AP28" s="16"/>
      <c r="AQ28" s="16"/>
      <c r="AR28" s="16"/>
      <c r="AS28" s="16"/>
      <c r="AT28" s="16"/>
      <c r="AU28" s="1"/>
      <c r="AV28" s="1"/>
      <c r="AW28" s="1"/>
      <c r="AX28" s="1"/>
      <c r="AY28" s="1"/>
      <c r="AZ28" s="1"/>
      <c r="BA28" s="1"/>
      <c r="BB28" s="1"/>
      <c r="BC28" s="1"/>
      <c r="BD28" s="1"/>
    </row>
    <row r="29" spans="1:56" ht="15" customHeight="1" x14ac:dyDescent="0.2">
      <c r="A29" s="3"/>
      <c r="B29" s="116" t="s">
        <v>14</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7"/>
      <c r="AQ29" s="16"/>
      <c r="AR29" s="16"/>
      <c r="AS29" s="16"/>
      <c r="AT29" s="16"/>
      <c r="AU29" s="1"/>
      <c r="AV29" s="1"/>
      <c r="AW29" s="1"/>
      <c r="AX29" s="1"/>
      <c r="AY29" s="1"/>
      <c r="AZ29" s="1"/>
      <c r="BA29" s="1"/>
      <c r="BB29" s="1"/>
      <c r="BC29" s="1"/>
      <c r="BD29" s="1"/>
    </row>
    <row r="30" spans="1:56" ht="15" customHeight="1" x14ac:dyDescent="0.2">
      <c r="A30" s="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16"/>
      <c r="AP30" s="16"/>
      <c r="AQ30" s="16"/>
      <c r="AR30" s="16"/>
      <c r="AS30" s="16"/>
      <c r="AT30" s="16"/>
      <c r="AU30" s="1"/>
      <c r="AV30" s="1"/>
      <c r="AW30" s="1"/>
      <c r="AX30" s="1"/>
      <c r="AY30" s="1"/>
      <c r="AZ30" s="1"/>
      <c r="BA30" s="1"/>
      <c r="BB30" s="1"/>
      <c r="BC30" s="1"/>
      <c r="BD30" s="1"/>
    </row>
    <row r="31" spans="1:56" ht="15" customHeight="1" x14ac:dyDescent="0.2">
      <c r="A31" s="36">
        <v>1</v>
      </c>
      <c r="B31" s="222" t="s">
        <v>145</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6"/>
      <c r="AR31" s="16"/>
      <c r="AS31" s="16"/>
      <c r="AT31" s="16"/>
      <c r="AU31" s="1"/>
      <c r="AV31" s="1"/>
      <c r="AW31" s="1"/>
      <c r="AX31" s="1"/>
      <c r="AY31" s="1"/>
      <c r="AZ31" s="1"/>
      <c r="BA31" s="1"/>
      <c r="BB31" s="1"/>
      <c r="BC31" s="1"/>
      <c r="BD31" s="1"/>
    </row>
    <row r="32" spans="1:56" ht="15" hidden="1" customHeight="1" x14ac:dyDescent="0.2">
      <c r="A32" s="3"/>
      <c r="B32" s="22"/>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
      <c r="AV32" s="1"/>
      <c r="AW32" s="1"/>
      <c r="AX32" s="1"/>
      <c r="AY32" s="1"/>
      <c r="AZ32" s="1"/>
      <c r="BA32" s="1"/>
      <c r="BB32" s="1"/>
      <c r="BC32" s="1"/>
      <c r="BD32" s="1"/>
    </row>
    <row r="33" spans="1:56" ht="15" customHeight="1" x14ac:dyDescent="0.2">
      <c r="A33" s="3"/>
      <c r="B33" s="16"/>
      <c r="C33" s="135" t="s">
        <v>15</v>
      </c>
      <c r="D33" s="135"/>
      <c r="E33" s="135"/>
      <c r="F33" s="135"/>
      <c r="G33" s="135"/>
      <c r="H33" s="135"/>
      <c r="I33" s="135"/>
      <c r="J33" s="135"/>
      <c r="K33" s="135"/>
      <c r="L33" s="135"/>
      <c r="M33" s="135"/>
      <c r="N33" s="135"/>
      <c r="O33" s="16"/>
      <c r="P33" s="16"/>
      <c r="Q33" s="135" t="s">
        <v>16</v>
      </c>
      <c r="R33" s="135"/>
      <c r="S33" s="135"/>
      <c r="T33" s="135"/>
      <c r="U33" s="135"/>
      <c r="V33" s="135"/>
      <c r="W33" s="135"/>
      <c r="X33" s="135"/>
      <c r="Y33" s="135"/>
      <c r="Z33" s="135"/>
      <c r="AA33" s="135"/>
      <c r="AB33" s="135"/>
      <c r="AC33" s="16"/>
      <c r="AD33" s="16"/>
      <c r="AE33" s="135" t="s">
        <v>146</v>
      </c>
      <c r="AF33" s="135"/>
      <c r="AG33" s="135"/>
      <c r="AH33" s="135"/>
      <c r="AI33" s="135"/>
      <c r="AJ33" s="135"/>
      <c r="AK33" s="135"/>
      <c r="AL33" s="135"/>
      <c r="AM33" s="135"/>
      <c r="AN33" s="135"/>
      <c r="AO33" s="135"/>
      <c r="AP33" s="135"/>
      <c r="AQ33" s="16"/>
      <c r="AR33" s="16"/>
      <c r="AS33" s="16"/>
      <c r="AT33" s="16"/>
      <c r="AU33" s="1"/>
      <c r="AV33" s="1"/>
      <c r="AW33" s="1"/>
      <c r="AX33" s="1"/>
      <c r="AY33" s="1"/>
      <c r="AZ33" s="1"/>
      <c r="BA33" s="1"/>
      <c r="BB33" s="1"/>
      <c r="BC33" s="1"/>
      <c r="BD33" s="1"/>
    </row>
    <row r="34" spans="1:56" ht="15" customHeight="1" x14ac:dyDescent="0.2">
      <c r="A34" s="3"/>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
      <c r="AV34" s="1"/>
      <c r="AW34" s="1"/>
      <c r="AX34" s="1"/>
      <c r="AY34" s="1"/>
      <c r="AZ34" s="1"/>
      <c r="BA34" s="1"/>
      <c r="BB34" s="1"/>
      <c r="BC34" s="1"/>
      <c r="BD34" s="1"/>
    </row>
    <row r="35" spans="1:56" ht="15" customHeight="1" x14ac:dyDescent="0.2">
      <c r="A35" s="3">
        <v>2</v>
      </c>
      <c r="B35" s="222"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6"/>
      <c r="AR35" s="16"/>
      <c r="AS35" s="16"/>
      <c r="AT35" s="16"/>
      <c r="AU35" s="1"/>
      <c r="AV35" s="1"/>
      <c r="AW35" s="1"/>
      <c r="AX35" s="1"/>
      <c r="AY35" s="1"/>
      <c r="AZ35" s="1"/>
      <c r="BA35" s="1"/>
      <c r="BB35" s="1"/>
      <c r="BC35" s="1"/>
      <c r="BD35" s="1"/>
    </row>
    <row r="36" spans="1:56" ht="15" hidden="1" customHeight="1" x14ac:dyDescent="0.2">
      <c r="A36" s="3"/>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
      <c r="AV36" s="1"/>
      <c r="AW36" s="1"/>
      <c r="AX36" s="1"/>
      <c r="AY36" s="1"/>
      <c r="AZ36" s="1"/>
      <c r="BA36" s="1"/>
      <c r="BB36" s="1"/>
      <c r="BC36" s="1"/>
      <c r="BD36" s="1"/>
    </row>
    <row r="37" spans="1:56" ht="15" customHeight="1" x14ac:dyDescent="0.2">
      <c r="A37" s="3"/>
      <c r="B37" s="16"/>
      <c r="C37" s="135" t="s">
        <v>17</v>
      </c>
      <c r="D37" s="135"/>
      <c r="E37" s="135"/>
      <c r="F37" s="135"/>
      <c r="G37" s="135"/>
      <c r="H37" s="135"/>
      <c r="I37" s="135"/>
      <c r="J37" s="135"/>
      <c r="K37" s="135"/>
      <c r="L37" s="135"/>
      <c r="M37" s="135"/>
      <c r="N37" s="135"/>
      <c r="O37" s="16"/>
      <c r="P37" s="16"/>
      <c r="Q37" s="135" t="s">
        <v>18</v>
      </c>
      <c r="R37" s="135"/>
      <c r="S37" s="135"/>
      <c r="T37" s="135"/>
      <c r="U37" s="135"/>
      <c r="V37" s="135"/>
      <c r="W37" s="135"/>
      <c r="X37" s="135"/>
      <c r="Y37" s="135"/>
      <c r="Z37" s="135"/>
      <c r="AA37" s="135"/>
      <c r="AB37" s="135"/>
      <c r="AC37" s="16"/>
      <c r="AD37" s="16"/>
      <c r="AE37" s="135" t="s">
        <v>19</v>
      </c>
      <c r="AF37" s="135"/>
      <c r="AG37" s="135"/>
      <c r="AH37" s="135"/>
      <c r="AI37" s="135"/>
      <c r="AJ37" s="135"/>
      <c r="AK37" s="135"/>
      <c r="AL37" s="135"/>
      <c r="AM37" s="135"/>
      <c r="AN37" s="135"/>
      <c r="AO37" s="135"/>
      <c r="AP37" s="135"/>
      <c r="AQ37" s="16"/>
      <c r="AR37" s="16"/>
      <c r="AS37" s="16"/>
      <c r="AT37" s="16"/>
      <c r="AU37" s="1"/>
      <c r="AV37" s="1"/>
      <c r="AW37" s="1"/>
      <c r="AX37" s="1"/>
      <c r="AY37" s="1"/>
      <c r="AZ37" s="1"/>
      <c r="BA37" s="1"/>
      <c r="BB37" s="1"/>
      <c r="BC37" s="1"/>
      <c r="BD37" s="1"/>
    </row>
    <row r="38" spans="1:56" ht="15" hidden="1" customHeight="1" x14ac:dyDescent="0.2">
      <c r="A38" s="3"/>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
      <c r="AV38" s="1"/>
      <c r="AW38" s="1"/>
      <c r="AX38" s="1"/>
      <c r="AY38" s="1"/>
      <c r="AZ38" s="1"/>
      <c r="BA38" s="1"/>
      <c r="BB38" s="1"/>
      <c r="BC38" s="1"/>
      <c r="BD38" s="1"/>
    </row>
    <row r="39" spans="1:56" ht="15" customHeight="1" x14ac:dyDescent="0.2">
      <c r="A39" s="3"/>
      <c r="B39" s="16"/>
      <c r="C39" s="135" t="s">
        <v>20</v>
      </c>
      <c r="D39" s="135"/>
      <c r="E39" s="135"/>
      <c r="F39" s="135"/>
      <c r="G39" s="135"/>
      <c r="H39" s="135"/>
      <c r="I39" s="135"/>
      <c r="J39" s="135"/>
      <c r="K39" s="135"/>
      <c r="L39" s="135"/>
      <c r="M39" s="135"/>
      <c r="N39" s="135"/>
      <c r="O39" s="16"/>
      <c r="P39" s="16"/>
      <c r="Q39" s="135" t="s">
        <v>21</v>
      </c>
      <c r="R39" s="135"/>
      <c r="S39" s="135"/>
      <c r="T39" s="135"/>
      <c r="U39" s="135"/>
      <c r="V39" s="135"/>
      <c r="W39" s="135"/>
      <c r="X39" s="135"/>
      <c r="Y39" s="135"/>
      <c r="Z39" s="135"/>
      <c r="AA39" s="135"/>
      <c r="AB39" s="135"/>
      <c r="AC39" s="16"/>
      <c r="AD39" s="16"/>
      <c r="AE39" s="135" t="s">
        <v>22</v>
      </c>
      <c r="AF39" s="135"/>
      <c r="AG39" s="135"/>
      <c r="AH39" s="135"/>
      <c r="AI39" s="135"/>
      <c r="AJ39" s="135"/>
      <c r="AK39" s="135"/>
      <c r="AL39" s="135"/>
      <c r="AM39" s="135"/>
      <c r="AN39" s="135"/>
      <c r="AO39" s="135"/>
      <c r="AP39" s="135"/>
      <c r="AQ39" s="16"/>
      <c r="AR39" s="16"/>
      <c r="AS39" s="16"/>
      <c r="AT39" s="16"/>
      <c r="AU39" s="1"/>
      <c r="AV39" s="1"/>
      <c r="AW39" s="1"/>
      <c r="AX39" s="1"/>
      <c r="AY39" s="1"/>
      <c r="AZ39" s="1"/>
      <c r="BA39" s="1"/>
      <c r="BB39" s="1"/>
      <c r="BC39" s="1"/>
      <c r="BD39" s="1"/>
    </row>
    <row r="40" spans="1:56" ht="15" customHeight="1" x14ac:dyDescent="0.2">
      <c r="A40" s="3"/>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
      <c r="AV40" s="1"/>
      <c r="AW40" s="1"/>
      <c r="AX40" s="1"/>
      <c r="AY40" s="1"/>
      <c r="AZ40" s="1"/>
      <c r="BA40" s="1"/>
      <c r="BB40" s="1"/>
      <c r="BC40" s="1"/>
      <c r="BD40" s="1"/>
    </row>
    <row r="41" spans="1:56" ht="15" customHeight="1" x14ac:dyDescent="0.2">
      <c r="A41" s="36">
        <v>3</v>
      </c>
      <c r="B41" s="222" t="s">
        <v>25</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6"/>
      <c r="AR41" s="16"/>
      <c r="AS41" s="16"/>
      <c r="AT41" s="16"/>
      <c r="AU41" s="1"/>
      <c r="AV41" s="1"/>
      <c r="AW41" s="1"/>
      <c r="AX41" s="1"/>
      <c r="AY41" s="1"/>
      <c r="AZ41" s="1"/>
      <c r="BA41" s="1"/>
      <c r="BB41" s="1"/>
      <c r="BC41" s="1"/>
      <c r="BD41" s="1"/>
    </row>
    <row r="42" spans="1:56" ht="15" hidden="1" customHeight="1" x14ac:dyDescent="0.2">
      <c r="A42" s="3"/>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
      <c r="AV42" s="1"/>
      <c r="AW42" s="1"/>
      <c r="AX42" s="1"/>
      <c r="AY42" s="1"/>
      <c r="AZ42" s="1"/>
      <c r="BA42" s="1"/>
      <c r="BB42" s="1"/>
      <c r="BC42" s="1"/>
      <c r="BD42" s="1"/>
    </row>
    <row r="43" spans="1:56" ht="15" customHeight="1" x14ac:dyDescent="0.2">
      <c r="A43" s="3"/>
      <c r="B43" s="16"/>
      <c r="C43" s="135" t="s">
        <v>23</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6"/>
      <c r="AR43" s="16"/>
      <c r="AS43" s="16"/>
      <c r="AT43" s="16"/>
      <c r="AU43" s="1"/>
      <c r="AV43" s="1"/>
      <c r="AW43" s="1"/>
      <c r="AX43" s="1"/>
      <c r="AY43" s="1"/>
      <c r="AZ43" s="1"/>
      <c r="BA43" s="1"/>
      <c r="BB43" s="1"/>
      <c r="BC43" s="1"/>
      <c r="BD43" s="1"/>
    </row>
    <row r="44" spans="1:56" ht="15" hidden="1" customHeight="1" x14ac:dyDescent="0.2">
      <c r="A44" s="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
      <c r="AV44" s="1"/>
      <c r="AW44" s="1"/>
      <c r="AX44" s="1"/>
      <c r="AY44" s="1"/>
      <c r="AZ44" s="1"/>
      <c r="BA44" s="1"/>
      <c r="BB44" s="1"/>
      <c r="BC44" s="1"/>
      <c r="BD44" s="1"/>
    </row>
    <row r="45" spans="1:56" ht="15" customHeight="1" x14ac:dyDescent="0.2">
      <c r="A45" s="3"/>
      <c r="B45" s="16"/>
      <c r="C45" s="135" t="s">
        <v>24</v>
      </c>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6"/>
      <c r="AR45" s="16"/>
      <c r="AS45" s="16"/>
      <c r="AT45" s="16"/>
      <c r="AU45" s="1"/>
      <c r="AV45" s="1"/>
      <c r="AW45" s="1"/>
      <c r="AX45" s="1"/>
      <c r="AY45" s="1"/>
      <c r="AZ45" s="1"/>
      <c r="BA45" s="1"/>
      <c r="BB45" s="1"/>
      <c r="BC45" s="1"/>
      <c r="BD45" s="1"/>
    </row>
    <row r="46" spans="1:56" ht="15" customHeight="1" x14ac:dyDescent="0.2">
      <c r="A46" s="3"/>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
      <c r="AV46" s="1"/>
      <c r="AW46" s="1"/>
      <c r="AX46" s="1"/>
      <c r="AY46" s="1"/>
      <c r="AZ46" s="1"/>
      <c r="BA46" s="1"/>
      <c r="BB46" s="1"/>
      <c r="BC46" s="1"/>
      <c r="BD46" s="1"/>
    </row>
    <row r="47" spans="1:56" ht="15" customHeight="1" x14ac:dyDescent="0.2">
      <c r="A47" s="36">
        <v>4</v>
      </c>
      <c r="B47" s="222" t="s">
        <v>148</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6"/>
      <c r="AR47" s="16"/>
      <c r="AS47" s="16"/>
      <c r="AT47" s="16"/>
      <c r="AU47" s="1"/>
      <c r="AV47" s="1"/>
      <c r="AW47" s="1"/>
      <c r="AX47" s="1"/>
      <c r="AY47" s="1"/>
      <c r="AZ47" s="1"/>
      <c r="BA47" s="1"/>
      <c r="BB47" s="1"/>
      <c r="BC47" s="1"/>
      <c r="BD47" s="1"/>
    </row>
    <row r="48" spans="1:56" ht="15" customHeight="1" x14ac:dyDescent="0.2">
      <c r="A48" s="3"/>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
      <c r="AV48" s="1"/>
      <c r="AW48" s="1"/>
      <c r="AX48" s="1"/>
      <c r="AY48" s="1"/>
      <c r="AZ48" s="1"/>
      <c r="BA48" s="1"/>
      <c r="BB48" s="1"/>
      <c r="BC48" s="1"/>
      <c r="BD48" s="1"/>
    </row>
    <row r="49" spans="1:56" ht="15" customHeight="1" x14ac:dyDescent="0.2">
      <c r="A49" s="3"/>
      <c r="B49" s="166" t="s">
        <v>26</v>
      </c>
      <c r="C49" s="135"/>
      <c r="D49" s="135"/>
      <c r="E49" s="135"/>
      <c r="F49" s="135"/>
      <c r="G49" s="135"/>
      <c r="H49" s="135"/>
      <c r="I49" s="135"/>
      <c r="J49" s="135"/>
      <c r="K49" s="135"/>
      <c r="L49" s="135"/>
      <c r="M49" s="135"/>
      <c r="N49" s="135"/>
      <c r="O49" s="135"/>
      <c r="P49" s="70"/>
      <c r="Q49" s="274"/>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8"/>
      <c r="AQ49" s="16"/>
      <c r="AR49" s="16"/>
      <c r="AS49" s="16"/>
      <c r="AT49" s="16"/>
      <c r="AU49" s="1"/>
      <c r="AV49" s="1"/>
      <c r="AW49" s="1"/>
      <c r="AX49" s="1"/>
      <c r="AY49" s="1"/>
      <c r="AZ49" s="1"/>
      <c r="BA49" s="1"/>
      <c r="BB49" s="1"/>
      <c r="BC49" s="1"/>
      <c r="BD49" s="1"/>
    </row>
    <row r="50" spans="1:56" ht="2.25" customHeight="1" x14ac:dyDescent="0.2">
      <c r="A50" s="3"/>
      <c r="B50" s="70"/>
      <c r="C50" s="70"/>
      <c r="D50" s="70"/>
      <c r="E50" s="70"/>
      <c r="F50" s="70"/>
      <c r="G50" s="70"/>
      <c r="H50" s="70"/>
      <c r="I50" s="70"/>
      <c r="J50" s="70"/>
      <c r="K50" s="70"/>
      <c r="L50" s="70"/>
      <c r="M50" s="70"/>
      <c r="N50" s="69"/>
      <c r="O50" s="70"/>
      <c r="P50" s="70"/>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16"/>
      <c r="AR50" s="16"/>
      <c r="AS50" s="16"/>
      <c r="AT50" s="16"/>
      <c r="AU50" s="1"/>
      <c r="AV50" s="1"/>
      <c r="AW50" s="1"/>
      <c r="AX50" s="1"/>
      <c r="AY50" s="1"/>
      <c r="AZ50" s="1"/>
      <c r="BA50" s="1"/>
      <c r="BB50" s="1"/>
      <c r="BC50" s="1"/>
      <c r="BD50" s="1"/>
    </row>
    <row r="51" spans="1:56" ht="15" customHeight="1" x14ac:dyDescent="0.2">
      <c r="A51" s="3"/>
      <c r="B51" s="166" t="s">
        <v>27</v>
      </c>
      <c r="C51" s="135"/>
      <c r="D51" s="135"/>
      <c r="E51" s="135"/>
      <c r="F51" s="135"/>
      <c r="G51" s="135"/>
      <c r="H51" s="135"/>
      <c r="I51" s="135"/>
      <c r="J51" s="135"/>
      <c r="K51" s="135"/>
      <c r="L51" s="135"/>
      <c r="M51" s="135"/>
      <c r="N51" s="135"/>
      <c r="O51" s="135"/>
      <c r="P51" s="70"/>
      <c r="Q51" s="274"/>
      <c r="R51" s="275"/>
      <c r="S51" s="275"/>
      <c r="T51" s="275"/>
      <c r="U51" s="275"/>
      <c r="V51" s="275"/>
      <c r="W51" s="275"/>
      <c r="X51" s="275"/>
      <c r="Y51" s="275"/>
      <c r="Z51" s="275"/>
      <c r="AA51" s="275"/>
      <c r="AB51" s="275"/>
      <c r="AC51" s="275"/>
      <c r="AD51" s="275"/>
      <c r="AE51" s="275"/>
      <c r="AF51" s="275"/>
      <c r="AG51" s="275"/>
      <c r="AH51" s="275"/>
      <c r="AI51" s="275"/>
      <c r="AJ51" s="275"/>
      <c r="AK51" s="276"/>
      <c r="AL51" s="37"/>
      <c r="AM51" s="268"/>
      <c r="AN51" s="269"/>
      <c r="AO51" s="269"/>
      <c r="AP51" s="270"/>
      <c r="AQ51" s="16"/>
      <c r="AR51" s="16"/>
      <c r="AS51" s="16"/>
      <c r="AT51" s="16"/>
      <c r="AU51" s="1"/>
      <c r="AV51" s="1"/>
      <c r="AW51" s="1"/>
      <c r="AX51" s="1"/>
      <c r="AY51" s="1"/>
      <c r="AZ51" s="1"/>
      <c r="BA51" s="1"/>
      <c r="BB51" s="1"/>
      <c r="BC51" s="1"/>
      <c r="BD51" s="1"/>
    </row>
    <row r="52" spans="1:56" ht="2.25" customHeight="1" x14ac:dyDescent="0.2">
      <c r="A52" s="3"/>
      <c r="B52" s="70"/>
      <c r="C52" s="70"/>
      <c r="D52" s="70"/>
      <c r="E52" s="70"/>
      <c r="F52" s="70"/>
      <c r="G52" s="70"/>
      <c r="H52" s="70"/>
      <c r="I52" s="70"/>
      <c r="J52" s="70"/>
      <c r="K52" s="70"/>
      <c r="L52" s="70"/>
      <c r="M52" s="70"/>
      <c r="N52" s="69"/>
      <c r="O52" s="70"/>
      <c r="P52" s="70"/>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16"/>
      <c r="AR52" s="16"/>
      <c r="AS52" s="16"/>
      <c r="AT52" s="16"/>
      <c r="AU52" s="1"/>
      <c r="AV52" s="1"/>
      <c r="AW52" s="1"/>
      <c r="AX52" s="1"/>
      <c r="AY52" s="1"/>
      <c r="AZ52" s="1"/>
      <c r="BA52" s="1"/>
      <c r="BB52" s="1"/>
      <c r="BC52" s="1"/>
      <c r="BD52" s="1"/>
    </row>
    <row r="53" spans="1:56" ht="15" customHeight="1" x14ac:dyDescent="0.2">
      <c r="A53" s="3"/>
      <c r="B53" s="166" t="s">
        <v>28</v>
      </c>
      <c r="C53" s="135"/>
      <c r="D53" s="135"/>
      <c r="E53" s="135"/>
      <c r="F53" s="135"/>
      <c r="G53" s="135"/>
      <c r="H53" s="135"/>
      <c r="I53" s="135"/>
      <c r="J53" s="135"/>
      <c r="K53" s="135"/>
      <c r="L53" s="135"/>
      <c r="M53" s="135"/>
      <c r="N53" s="135"/>
      <c r="O53" s="135"/>
      <c r="P53" s="70"/>
      <c r="Q53" s="268"/>
      <c r="R53" s="269"/>
      <c r="S53" s="269"/>
      <c r="T53" s="270"/>
      <c r="U53" s="37"/>
      <c r="V53" s="252"/>
      <c r="W53" s="266"/>
      <c r="X53" s="266"/>
      <c r="Y53" s="266"/>
      <c r="Z53" s="266"/>
      <c r="AA53" s="266"/>
      <c r="AB53" s="266"/>
      <c r="AC53" s="266"/>
      <c r="AD53" s="266"/>
      <c r="AE53" s="266"/>
      <c r="AF53" s="266"/>
      <c r="AG53" s="266"/>
      <c r="AH53" s="266"/>
      <c r="AI53" s="266"/>
      <c r="AJ53" s="266"/>
      <c r="AK53" s="266"/>
      <c r="AL53" s="266"/>
      <c r="AM53" s="266"/>
      <c r="AN53" s="266"/>
      <c r="AO53" s="266"/>
      <c r="AP53" s="267"/>
      <c r="AQ53" s="16"/>
      <c r="AR53" s="16"/>
      <c r="AS53" s="16"/>
      <c r="AT53" s="16"/>
      <c r="AU53" s="1"/>
      <c r="AV53" s="1"/>
      <c r="AW53" s="1"/>
      <c r="AX53" s="1"/>
      <c r="AY53" s="1"/>
      <c r="AZ53" s="1"/>
      <c r="BA53" s="1"/>
      <c r="BB53" s="1"/>
      <c r="BC53" s="1"/>
      <c r="BD53" s="1"/>
    </row>
    <row r="54" spans="1:56" ht="2.25" customHeight="1" x14ac:dyDescent="0.2">
      <c r="A54" s="3"/>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16"/>
      <c r="AR54" s="16"/>
      <c r="AS54" s="16"/>
      <c r="AT54" s="16"/>
      <c r="AU54" s="1"/>
      <c r="AV54" s="1"/>
      <c r="AW54" s="1"/>
      <c r="AX54" s="1"/>
      <c r="AY54" s="1"/>
      <c r="AZ54" s="1"/>
      <c r="BA54" s="1"/>
      <c r="BB54" s="1"/>
      <c r="BC54" s="1"/>
      <c r="BD54" s="1"/>
    </row>
    <row r="55" spans="1:56" ht="15" customHeight="1" x14ac:dyDescent="0.2">
      <c r="A55" s="3"/>
      <c r="B55" s="166" t="s">
        <v>29</v>
      </c>
      <c r="C55" s="135"/>
      <c r="D55" s="135"/>
      <c r="E55" s="135"/>
      <c r="F55" s="135"/>
      <c r="G55" s="135"/>
      <c r="H55" s="135"/>
      <c r="I55" s="135"/>
      <c r="J55" s="135"/>
      <c r="K55" s="135"/>
      <c r="L55" s="135"/>
      <c r="M55" s="135"/>
      <c r="N55" s="135"/>
      <c r="O55" s="135"/>
      <c r="P55" s="70"/>
      <c r="Q55" s="82"/>
      <c r="R55" s="83"/>
      <c r="S55" s="83"/>
      <c r="T55" s="83"/>
      <c r="U55" s="84"/>
      <c r="V55" s="83"/>
      <c r="W55" s="83"/>
      <c r="X55" s="83"/>
      <c r="Y55" s="84"/>
      <c r="Z55" s="83"/>
      <c r="AA55" s="83"/>
      <c r="AB55" s="83"/>
      <c r="AC55" s="38"/>
      <c r="AD55" s="38"/>
      <c r="AE55" s="38"/>
      <c r="AF55" s="38"/>
      <c r="AG55" s="38"/>
      <c r="AH55" s="38"/>
      <c r="AI55" s="38"/>
      <c r="AJ55" s="38"/>
      <c r="AK55" s="38"/>
      <c r="AL55" s="38"/>
      <c r="AM55" s="38"/>
      <c r="AN55" s="38"/>
      <c r="AO55" s="38"/>
      <c r="AP55" s="38"/>
      <c r="AQ55" s="16"/>
      <c r="AR55" s="16"/>
      <c r="AS55" s="16"/>
      <c r="AT55" s="16"/>
      <c r="AU55" s="1"/>
      <c r="AV55" s="1"/>
      <c r="AW55" s="1"/>
      <c r="AX55" s="1"/>
      <c r="AY55" s="1"/>
      <c r="AZ55" s="1"/>
      <c r="BA55" s="1"/>
      <c r="BB55" s="1"/>
      <c r="BC55" s="1"/>
      <c r="BD55" s="1"/>
    </row>
    <row r="56" spans="1:56" ht="15" customHeight="1" x14ac:dyDescent="0.2">
      <c r="A56" s="3"/>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16"/>
      <c r="AR56" s="16"/>
      <c r="AS56" s="16"/>
      <c r="AT56" s="16"/>
      <c r="AU56" s="1"/>
      <c r="AV56" s="1"/>
      <c r="AW56" s="1"/>
      <c r="AX56" s="1"/>
      <c r="AY56" s="1"/>
      <c r="AZ56" s="1"/>
      <c r="BA56" s="1"/>
      <c r="BB56" s="1"/>
      <c r="BC56" s="1"/>
      <c r="BD56" s="1"/>
    </row>
    <row r="57" spans="1:56" ht="15" customHeight="1" x14ac:dyDescent="0.2">
      <c r="A57" s="36">
        <v>5</v>
      </c>
      <c r="B57" s="222" t="s">
        <v>30</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6"/>
      <c r="AR57" s="16"/>
      <c r="AS57" s="16"/>
      <c r="AT57" s="16"/>
      <c r="AU57" s="1"/>
      <c r="AV57" s="1"/>
      <c r="AW57" s="1"/>
      <c r="AX57" s="1"/>
      <c r="AY57" s="1"/>
      <c r="AZ57" s="1"/>
      <c r="BA57" s="1"/>
      <c r="BB57" s="1"/>
      <c r="BC57" s="1"/>
      <c r="BD57" s="1"/>
    </row>
    <row r="58" spans="1:56" ht="15" customHeight="1" x14ac:dyDescent="0.2">
      <c r="A58" s="3"/>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16"/>
      <c r="AR58" s="16"/>
      <c r="AS58" s="16"/>
      <c r="AT58" s="16"/>
      <c r="AU58" s="1"/>
      <c r="AV58" s="1"/>
      <c r="AW58" s="1"/>
      <c r="AX58" s="1"/>
      <c r="AY58" s="1"/>
      <c r="AZ58" s="1"/>
      <c r="BA58" s="1"/>
      <c r="BB58" s="1"/>
      <c r="BC58" s="1"/>
      <c r="BD58" s="1"/>
    </row>
    <row r="59" spans="1:56" ht="15" customHeight="1" x14ac:dyDescent="0.2">
      <c r="A59" s="3"/>
      <c r="B59" s="166" t="s">
        <v>26</v>
      </c>
      <c r="C59" s="135"/>
      <c r="D59" s="135"/>
      <c r="E59" s="135"/>
      <c r="F59" s="135"/>
      <c r="G59" s="135"/>
      <c r="H59" s="135"/>
      <c r="I59" s="135"/>
      <c r="J59" s="135"/>
      <c r="K59" s="135"/>
      <c r="L59" s="135"/>
      <c r="M59" s="135"/>
      <c r="N59" s="135"/>
      <c r="O59" s="135"/>
      <c r="P59" s="70"/>
      <c r="Q59" s="274"/>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8"/>
      <c r="AQ59" s="16"/>
      <c r="AR59" s="16"/>
      <c r="AS59" s="16"/>
      <c r="AT59" s="16"/>
      <c r="AU59" s="1"/>
      <c r="AV59" s="1"/>
      <c r="AW59" s="1"/>
      <c r="AX59" s="1"/>
      <c r="AY59" s="1"/>
      <c r="AZ59" s="1"/>
      <c r="BA59" s="1"/>
      <c r="BB59" s="1"/>
      <c r="BC59" s="1"/>
      <c r="BD59" s="1"/>
    </row>
    <row r="60" spans="1:56" ht="2.25" customHeight="1" x14ac:dyDescent="0.2">
      <c r="A60" s="3"/>
      <c r="B60" s="70"/>
      <c r="C60" s="70"/>
      <c r="D60" s="70"/>
      <c r="E60" s="70"/>
      <c r="F60" s="70"/>
      <c r="G60" s="70"/>
      <c r="H60" s="70"/>
      <c r="I60" s="70"/>
      <c r="J60" s="70"/>
      <c r="K60" s="70"/>
      <c r="L60" s="70"/>
      <c r="M60" s="70"/>
      <c r="N60" s="69"/>
      <c r="O60" s="70"/>
      <c r="P60" s="70"/>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16"/>
      <c r="AR60" s="16"/>
      <c r="AS60" s="16"/>
      <c r="AT60" s="16"/>
      <c r="AU60" s="1"/>
      <c r="AV60" s="1"/>
      <c r="AW60" s="1"/>
      <c r="AX60" s="1"/>
      <c r="AY60" s="1"/>
      <c r="AZ60" s="1"/>
      <c r="BA60" s="1"/>
      <c r="BB60" s="1"/>
      <c r="BC60" s="1"/>
      <c r="BD60" s="1"/>
    </row>
    <row r="61" spans="1:56" ht="15" customHeight="1" x14ac:dyDescent="0.2">
      <c r="A61" s="3"/>
      <c r="B61" s="166" t="s">
        <v>27</v>
      </c>
      <c r="C61" s="135"/>
      <c r="D61" s="135"/>
      <c r="E61" s="135"/>
      <c r="F61" s="135"/>
      <c r="G61" s="135"/>
      <c r="H61" s="135"/>
      <c r="I61" s="135"/>
      <c r="J61" s="135"/>
      <c r="K61" s="135"/>
      <c r="L61" s="135"/>
      <c r="M61" s="135"/>
      <c r="N61" s="135"/>
      <c r="O61" s="135"/>
      <c r="P61" s="70"/>
      <c r="Q61" s="274"/>
      <c r="R61" s="275"/>
      <c r="S61" s="275"/>
      <c r="T61" s="275"/>
      <c r="U61" s="275"/>
      <c r="V61" s="275"/>
      <c r="W61" s="275"/>
      <c r="X61" s="275"/>
      <c r="Y61" s="275"/>
      <c r="Z61" s="275"/>
      <c r="AA61" s="275"/>
      <c r="AB61" s="275"/>
      <c r="AC61" s="275"/>
      <c r="AD61" s="275"/>
      <c r="AE61" s="275"/>
      <c r="AF61" s="275"/>
      <c r="AG61" s="275"/>
      <c r="AH61" s="275"/>
      <c r="AI61" s="275"/>
      <c r="AJ61" s="275"/>
      <c r="AK61" s="276"/>
      <c r="AL61" s="37"/>
      <c r="AM61" s="268"/>
      <c r="AN61" s="269"/>
      <c r="AO61" s="269"/>
      <c r="AP61" s="270"/>
      <c r="AQ61" s="16"/>
      <c r="AR61" s="16"/>
      <c r="AS61" s="16"/>
      <c r="AT61" s="16"/>
      <c r="AU61" s="1"/>
      <c r="AV61" s="1"/>
      <c r="AW61" s="1"/>
      <c r="AX61" s="1"/>
      <c r="AY61" s="1"/>
      <c r="AZ61" s="1"/>
      <c r="BA61" s="1"/>
      <c r="BB61" s="1"/>
      <c r="BC61" s="1"/>
      <c r="BD61" s="1"/>
    </row>
    <row r="62" spans="1:56" ht="2.25" customHeight="1" x14ac:dyDescent="0.2">
      <c r="A62" s="3"/>
      <c r="B62" s="70"/>
      <c r="C62" s="70"/>
      <c r="D62" s="70"/>
      <c r="E62" s="70"/>
      <c r="F62" s="70"/>
      <c r="G62" s="70"/>
      <c r="H62" s="70"/>
      <c r="I62" s="70"/>
      <c r="J62" s="70"/>
      <c r="K62" s="70"/>
      <c r="L62" s="70"/>
      <c r="M62" s="70"/>
      <c r="N62" s="69"/>
      <c r="O62" s="70"/>
      <c r="P62" s="70"/>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16"/>
      <c r="AR62" s="16"/>
      <c r="AS62" s="16"/>
      <c r="AT62" s="16"/>
      <c r="AU62" s="1"/>
      <c r="AV62" s="1"/>
      <c r="AW62" s="1"/>
      <c r="AX62" s="1"/>
      <c r="AY62" s="1"/>
      <c r="AZ62" s="1"/>
      <c r="BA62" s="1"/>
      <c r="BB62" s="1"/>
      <c r="BC62" s="1"/>
      <c r="BD62" s="1"/>
    </row>
    <row r="63" spans="1:56" ht="15" customHeight="1" x14ac:dyDescent="0.2">
      <c r="A63" s="3"/>
      <c r="B63" s="166" t="s">
        <v>28</v>
      </c>
      <c r="C63" s="135"/>
      <c r="D63" s="135"/>
      <c r="E63" s="135"/>
      <c r="F63" s="135"/>
      <c r="G63" s="135"/>
      <c r="H63" s="135"/>
      <c r="I63" s="135"/>
      <c r="J63" s="135"/>
      <c r="K63" s="135"/>
      <c r="L63" s="135"/>
      <c r="M63" s="135"/>
      <c r="N63" s="135"/>
      <c r="O63" s="135"/>
      <c r="P63" s="70"/>
      <c r="Q63" s="268"/>
      <c r="R63" s="269"/>
      <c r="S63" s="269"/>
      <c r="T63" s="270"/>
      <c r="U63" s="37"/>
      <c r="V63" s="274"/>
      <c r="W63" s="275"/>
      <c r="X63" s="275"/>
      <c r="Y63" s="275"/>
      <c r="Z63" s="275"/>
      <c r="AA63" s="275"/>
      <c r="AB63" s="275"/>
      <c r="AC63" s="275"/>
      <c r="AD63" s="275"/>
      <c r="AE63" s="275"/>
      <c r="AF63" s="275"/>
      <c r="AG63" s="275"/>
      <c r="AH63" s="275"/>
      <c r="AI63" s="275"/>
      <c r="AJ63" s="275"/>
      <c r="AK63" s="275"/>
      <c r="AL63" s="275"/>
      <c r="AM63" s="275"/>
      <c r="AN63" s="275"/>
      <c r="AO63" s="275"/>
      <c r="AP63" s="276"/>
      <c r="AQ63" s="16"/>
      <c r="AR63" s="16"/>
      <c r="AS63" s="16"/>
      <c r="AT63" s="16"/>
      <c r="AU63" s="1"/>
      <c r="AV63" s="1"/>
      <c r="AW63" s="1"/>
      <c r="AX63" s="1"/>
      <c r="AY63" s="1"/>
      <c r="AZ63" s="1"/>
      <c r="BA63" s="1"/>
      <c r="BB63" s="1"/>
      <c r="BC63" s="1"/>
      <c r="BD63" s="1"/>
    </row>
    <row r="64" spans="1:56" ht="15" customHeight="1" x14ac:dyDescent="0.2">
      <c r="A64" s="3"/>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16"/>
      <c r="AR64" s="16"/>
      <c r="AS64" s="16"/>
      <c r="AT64" s="16"/>
      <c r="AU64" s="1"/>
      <c r="AV64" s="1"/>
      <c r="AW64" s="1"/>
      <c r="AX64" s="1"/>
      <c r="AY64" s="1"/>
      <c r="AZ64" s="1"/>
      <c r="BA64" s="1"/>
      <c r="BB64" s="1"/>
      <c r="BC64" s="1"/>
      <c r="BD64" s="1"/>
    </row>
    <row r="65" spans="1:56" ht="15" customHeight="1" x14ac:dyDescent="0.2">
      <c r="A65" s="36">
        <v>6</v>
      </c>
      <c r="B65" s="222" t="s">
        <v>149</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6"/>
      <c r="AR65" s="16"/>
      <c r="AS65" s="16"/>
      <c r="AT65" s="16"/>
      <c r="AU65" s="1"/>
      <c r="AV65" s="1"/>
      <c r="AW65" s="1"/>
      <c r="AX65" s="1"/>
      <c r="AY65" s="1"/>
      <c r="AZ65" s="1"/>
      <c r="BA65" s="1"/>
      <c r="BB65" s="1"/>
      <c r="BC65" s="1"/>
      <c r="BD65" s="1"/>
    </row>
    <row r="66" spans="1:56" ht="15" customHeight="1" x14ac:dyDescent="0.2">
      <c r="A66" s="3"/>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16"/>
      <c r="AR66" s="16"/>
      <c r="AS66" s="16"/>
      <c r="AT66" s="16"/>
      <c r="AU66" s="1"/>
      <c r="AV66" s="1"/>
      <c r="AW66" s="1"/>
      <c r="AX66" s="1"/>
      <c r="AY66" s="1"/>
      <c r="AZ66" s="1"/>
      <c r="BA66" s="1"/>
      <c r="BB66" s="1"/>
      <c r="BC66" s="1"/>
      <c r="BD66" s="1"/>
    </row>
    <row r="67" spans="1:56" ht="15" customHeight="1" x14ac:dyDescent="0.2">
      <c r="A67" s="3"/>
      <c r="B67" s="166" t="s">
        <v>26</v>
      </c>
      <c r="C67" s="135"/>
      <c r="D67" s="135"/>
      <c r="E67" s="135"/>
      <c r="F67" s="135"/>
      <c r="G67" s="135"/>
      <c r="H67" s="135"/>
      <c r="I67" s="135"/>
      <c r="J67" s="135"/>
      <c r="K67" s="135"/>
      <c r="L67" s="135"/>
      <c r="M67" s="135"/>
      <c r="N67" s="135"/>
      <c r="O67" s="135"/>
      <c r="P67" s="70"/>
      <c r="Q67" s="252"/>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4"/>
      <c r="AQ67" s="16"/>
      <c r="AR67" s="16"/>
      <c r="AS67" s="16"/>
      <c r="AT67" s="16"/>
      <c r="AU67" s="1"/>
      <c r="AV67" s="1"/>
      <c r="AW67" s="1"/>
      <c r="AX67" s="1"/>
      <c r="AY67" s="1"/>
      <c r="AZ67" s="1"/>
      <c r="BA67" s="1"/>
      <c r="BB67" s="1"/>
      <c r="BC67" s="1"/>
      <c r="BD67" s="1"/>
    </row>
    <row r="68" spans="1:56" ht="2.25" customHeight="1" x14ac:dyDescent="0.2">
      <c r="A68" s="3"/>
      <c r="B68" s="70"/>
      <c r="C68" s="70"/>
      <c r="D68" s="70"/>
      <c r="E68" s="70"/>
      <c r="F68" s="70"/>
      <c r="G68" s="70"/>
      <c r="H68" s="70"/>
      <c r="I68" s="70"/>
      <c r="J68" s="70"/>
      <c r="K68" s="70"/>
      <c r="L68" s="70"/>
      <c r="M68" s="70"/>
      <c r="N68" s="69"/>
      <c r="O68" s="70"/>
      <c r="P68" s="70"/>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16"/>
      <c r="AR68" s="16"/>
      <c r="AS68" s="16"/>
      <c r="AT68" s="16"/>
      <c r="AU68" s="1"/>
      <c r="AV68" s="1"/>
      <c r="AW68" s="1"/>
      <c r="AX68" s="1"/>
      <c r="AY68" s="1"/>
      <c r="AZ68" s="1"/>
      <c r="BA68" s="1"/>
      <c r="BB68" s="1"/>
      <c r="BC68" s="1"/>
      <c r="BD68" s="1"/>
    </row>
    <row r="69" spans="1:56" ht="15" customHeight="1" x14ac:dyDescent="0.2">
      <c r="A69" s="3"/>
      <c r="B69" s="166" t="s">
        <v>27</v>
      </c>
      <c r="C69" s="135"/>
      <c r="D69" s="135"/>
      <c r="E69" s="135"/>
      <c r="F69" s="135"/>
      <c r="G69" s="135"/>
      <c r="H69" s="135"/>
      <c r="I69" s="135"/>
      <c r="J69" s="135"/>
      <c r="K69" s="135"/>
      <c r="L69" s="135"/>
      <c r="M69" s="135"/>
      <c r="N69" s="135"/>
      <c r="O69" s="135"/>
      <c r="P69" s="70"/>
      <c r="Q69" s="252"/>
      <c r="R69" s="266"/>
      <c r="S69" s="266"/>
      <c r="T69" s="266"/>
      <c r="U69" s="266"/>
      <c r="V69" s="266"/>
      <c r="W69" s="266"/>
      <c r="X69" s="266"/>
      <c r="Y69" s="266"/>
      <c r="Z69" s="266"/>
      <c r="AA69" s="266"/>
      <c r="AB69" s="266"/>
      <c r="AC69" s="266"/>
      <c r="AD69" s="266"/>
      <c r="AE69" s="266"/>
      <c r="AF69" s="266"/>
      <c r="AG69" s="266"/>
      <c r="AH69" s="266"/>
      <c r="AI69" s="266"/>
      <c r="AJ69" s="266"/>
      <c r="AK69" s="267"/>
      <c r="AL69" s="37"/>
      <c r="AM69" s="268"/>
      <c r="AN69" s="269"/>
      <c r="AO69" s="269"/>
      <c r="AP69" s="270"/>
      <c r="AQ69" s="16"/>
      <c r="AR69" s="16"/>
      <c r="AS69" s="16"/>
      <c r="AT69" s="16"/>
      <c r="AU69" s="1"/>
      <c r="AV69" s="1"/>
      <c r="AW69" s="1"/>
      <c r="AX69" s="1"/>
      <c r="AY69" s="1"/>
      <c r="AZ69" s="1"/>
      <c r="BA69" s="1"/>
      <c r="BB69" s="1"/>
      <c r="BC69" s="1"/>
      <c r="BD69" s="1"/>
    </row>
    <row r="70" spans="1:56" ht="2.25" customHeight="1" x14ac:dyDescent="0.2">
      <c r="A70" s="3"/>
      <c r="B70" s="70"/>
      <c r="C70" s="70"/>
      <c r="D70" s="70"/>
      <c r="E70" s="70"/>
      <c r="F70" s="70"/>
      <c r="G70" s="70"/>
      <c r="H70" s="70"/>
      <c r="I70" s="70"/>
      <c r="J70" s="70"/>
      <c r="K70" s="70"/>
      <c r="L70" s="70"/>
      <c r="M70" s="70"/>
      <c r="N70" s="69"/>
      <c r="O70" s="70"/>
      <c r="P70" s="70"/>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16"/>
      <c r="AR70" s="16"/>
      <c r="AS70" s="16"/>
      <c r="AT70" s="16"/>
      <c r="AU70" s="1"/>
      <c r="AV70" s="1"/>
      <c r="AW70" s="1"/>
      <c r="AX70" s="1"/>
      <c r="AY70" s="1"/>
      <c r="AZ70" s="1"/>
      <c r="BA70" s="1"/>
      <c r="BB70" s="1"/>
      <c r="BC70" s="1"/>
      <c r="BD70" s="1"/>
    </row>
    <row r="71" spans="1:56" ht="15" customHeight="1" x14ac:dyDescent="0.2">
      <c r="A71" s="3"/>
      <c r="B71" s="166" t="s">
        <v>28</v>
      </c>
      <c r="C71" s="135"/>
      <c r="D71" s="135"/>
      <c r="E71" s="135"/>
      <c r="F71" s="135"/>
      <c r="G71" s="135"/>
      <c r="H71" s="135"/>
      <c r="I71" s="135"/>
      <c r="J71" s="135"/>
      <c r="K71" s="135"/>
      <c r="L71" s="135"/>
      <c r="M71" s="135"/>
      <c r="N71" s="135"/>
      <c r="O71" s="135"/>
      <c r="P71" s="70"/>
      <c r="Q71" s="268"/>
      <c r="R71" s="269"/>
      <c r="S71" s="269"/>
      <c r="T71" s="270"/>
      <c r="U71" s="37"/>
      <c r="V71" s="252"/>
      <c r="W71" s="266"/>
      <c r="X71" s="266"/>
      <c r="Y71" s="266"/>
      <c r="Z71" s="266"/>
      <c r="AA71" s="266"/>
      <c r="AB71" s="266"/>
      <c r="AC71" s="266"/>
      <c r="AD71" s="266"/>
      <c r="AE71" s="266"/>
      <c r="AF71" s="266"/>
      <c r="AG71" s="266"/>
      <c r="AH71" s="266"/>
      <c r="AI71" s="266"/>
      <c r="AJ71" s="266"/>
      <c r="AK71" s="266"/>
      <c r="AL71" s="266"/>
      <c r="AM71" s="266"/>
      <c r="AN71" s="266"/>
      <c r="AO71" s="266"/>
      <c r="AP71" s="267"/>
      <c r="AQ71" s="16"/>
      <c r="AR71" s="16"/>
      <c r="AS71" s="16"/>
      <c r="AT71" s="16"/>
      <c r="AU71" s="1"/>
      <c r="AV71" s="1"/>
      <c r="AW71" s="1"/>
      <c r="AX71" s="1"/>
      <c r="AY71" s="1"/>
      <c r="AZ71" s="1"/>
      <c r="BA71" s="1"/>
      <c r="BB71" s="1"/>
      <c r="BC71" s="1"/>
      <c r="BD71" s="1"/>
    </row>
    <row r="72" spans="1:56" ht="2.25" customHeight="1" x14ac:dyDescent="0.2">
      <c r="A72" s="3"/>
      <c r="B72" s="70"/>
      <c r="C72" s="70"/>
      <c r="D72" s="70"/>
      <c r="E72" s="70"/>
      <c r="F72" s="70"/>
      <c r="G72" s="70"/>
      <c r="H72" s="70"/>
      <c r="I72" s="70"/>
      <c r="J72" s="70"/>
      <c r="K72" s="70"/>
      <c r="L72" s="70"/>
      <c r="M72" s="70"/>
      <c r="N72" s="70"/>
      <c r="O72" s="70"/>
      <c r="P72" s="70"/>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16"/>
      <c r="AR72" s="16"/>
      <c r="AS72" s="16"/>
      <c r="AT72" s="16"/>
      <c r="AU72" s="1"/>
      <c r="AV72" s="1"/>
      <c r="AW72" s="1"/>
      <c r="AX72" s="1"/>
      <c r="AY72" s="1"/>
      <c r="AZ72" s="1"/>
      <c r="BA72" s="1"/>
      <c r="BB72" s="1"/>
      <c r="BC72" s="1"/>
      <c r="BD72" s="1"/>
    </row>
    <row r="73" spans="1:56" ht="30" customHeight="1" x14ac:dyDescent="0.2">
      <c r="A73" s="3"/>
      <c r="B73" s="308" t="s">
        <v>150</v>
      </c>
      <c r="C73" s="135"/>
      <c r="D73" s="135"/>
      <c r="E73" s="135"/>
      <c r="F73" s="135"/>
      <c r="G73" s="135"/>
      <c r="H73" s="135"/>
      <c r="I73" s="135"/>
      <c r="J73" s="135"/>
      <c r="K73" s="135"/>
      <c r="L73" s="135"/>
      <c r="M73" s="135"/>
      <c r="N73" s="135"/>
      <c r="O73" s="135"/>
      <c r="P73" s="70"/>
      <c r="Q73" s="252"/>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4"/>
      <c r="AQ73" s="16"/>
      <c r="AR73" s="16"/>
      <c r="AS73" s="16"/>
      <c r="AT73" s="16"/>
      <c r="AU73" s="1"/>
      <c r="AV73" s="1"/>
      <c r="AW73" s="1"/>
      <c r="AX73" s="1"/>
      <c r="AY73" s="1"/>
      <c r="AZ73" s="1"/>
      <c r="BA73" s="1"/>
      <c r="BB73" s="1"/>
      <c r="BC73" s="1"/>
      <c r="BD73" s="1"/>
    </row>
    <row r="74" spans="1:56" ht="15" customHeight="1" x14ac:dyDescent="0.2">
      <c r="A74" s="3"/>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16"/>
      <c r="AR74" s="16"/>
      <c r="AS74" s="16"/>
      <c r="AT74" s="16"/>
      <c r="AU74" s="1"/>
      <c r="AV74" s="1"/>
      <c r="AW74" s="1"/>
      <c r="AX74" s="1"/>
      <c r="AY74" s="1"/>
      <c r="AZ74" s="1"/>
      <c r="BA74" s="1"/>
      <c r="BB74" s="1"/>
      <c r="BC74" s="1"/>
      <c r="BD74" s="1"/>
    </row>
    <row r="75" spans="1:56" ht="15" customHeight="1" x14ac:dyDescent="0.2">
      <c r="A75" s="36">
        <v>7</v>
      </c>
      <c r="B75" s="222" t="s">
        <v>151</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6"/>
      <c r="AR75" s="16"/>
      <c r="AS75" s="16"/>
      <c r="AT75" s="16"/>
      <c r="AU75" s="1"/>
      <c r="AV75" s="1"/>
      <c r="AW75" s="1"/>
      <c r="AX75" s="1"/>
      <c r="AY75" s="1"/>
      <c r="AZ75" s="1"/>
      <c r="BA75" s="1"/>
      <c r="BB75" s="1"/>
      <c r="BC75" s="1"/>
      <c r="BD75" s="1"/>
    </row>
    <row r="76" spans="1:56" ht="15" customHeight="1" x14ac:dyDescent="0.2">
      <c r="A76" s="3"/>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16"/>
      <c r="AR76" s="16"/>
      <c r="AS76" s="16"/>
      <c r="AT76" s="16"/>
      <c r="AU76" s="1"/>
      <c r="AV76" s="1"/>
      <c r="AW76" s="1"/>
      <c r="AX76" s="1"/>
      <c r="AY76" s="1"/>
      <c r="AZ76" s="1"/>
      <c r="BA76" s="1"/>
      <c r="BB76" s="1"/>
      <c r="BC76" s="1"/>
      <c r="BD76" s="1"/>
    </row>
    <row r="77" spans="1:56" ht="15" customHeight="1" x14ac:dyDescent="0.2">
      <c r="A77" s="3"/>
      <c r="B77" s="112" t="s">
        <v>152</v>
      </c>
      <c r="C77" s="135"/>
      <c r="D77" s="135"/>
      <c r="E77" s="135"/>
      <c r="F77" s="135"/>
      <c r="G77" s="135"/>
      <c r="H77" s="135"/>
      <c r="I77" s="135"/>
      <c r="J77" s="135"/>
      <c r="K77" s="135"/>
      <c r="L77" s="135"/>
      <c r="M77" s="135"/>
      <c r="N77" s="135"/>
      <c r="O77" s="135"/>
      <c r="P77" s="70"/>
      <c r="Q77" s="309"/>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4"/>
      <c r="AQ77" s="25"/>
      <c r="AR77" s="16"/>
      <c r="AS77" s="16"/>
      <c r="AT77" s="16"/>
      <c r="AU77" s="1"/>
      <c r="AV77" s="1"/>
      <c r="AW77" s="1"/>
      <c r="AX77" s="1"/>
      <c r="AY77" s="1"/>
      <c r="AZ77" s="1"/>
      <c r="BA77" s="1"/>
      <c r="BB77" s="1"/>
      <c r="BC77" s="1"/>
      <c r="BD77" s="1"/>
    </row>
    <row r="78" spans="1:56" ht="2.25" customHeight="1" x14ac:dyDescent="0.2">
      <c r="A78" s="3"/>
      <c r="B78" s="70"/>
      <c r="C78" s="70"/>
      <c r="D78" s="70"/>
      <c r="E78" s="70"/>
      <c r="F78" s="70"/>
      <c r="G78" s="70"/>
      <c r="H78" s="70"/>
      <c r="I78" s="70"/>
      <c r="J78" s="70"/>
      <c r="K78" s="70"/>
      <c r="L78" s="70"/>
      <c r="M78" s="70"/>
      <c r="N78" s="70"/>
      <c r="O78" s="70"/>
      <c r="P78" s="69"/>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25"/>
      <c r="AR78" s="16"/>
      <c r="AS78" s="16"/>
      <c r="AT78" s="16"/>
      <c r="AU78" s="1"/>
      <c r="AV78" s="1"/>
      <c r="AW78" s="1"/>
      <c r="AX78" s="1"/>
      <c r="AY78" s="1"/>
      <c r="AZ78" s="1"/>
      <c r="BA78" s="1"/>
      <c r="BB78" s="1"/>
      <c r="BC78" s="1"/>
      <c r="BD78" s="1"/>
    </row>
    <row r="79" spans="1:56" ht="15" customHeight="1" x14ac:dyDescent="0.2">
      <c r="A79" s="3"/>
      <c r="B79" s="112" t="s">
        <v>27</v>
      </c>
      <c r="C79" s="135"/>
      <c r="D79" s="135"/>
      <c r="E79" s="135"/>
      <c r="F79" s="135"/>
      <c r="G79" s="135"/>
      <c r="H79" s="135"/>
      <c r="I79" s="135"/>
      <c r="J79" s="135"/>
      <c r="K79" s="135"/>
      <c r="L79" s="135"/>
      <c r="M79" s="135"/>
      <c r="N79" s="135"/>
      <c r="O79" s="135"/>
      <c r="P79" s="70"/>
      <c r="Q79" s="252"/>
      <c r="R79" s="266"/>
      <c r="S79" s="266"/>
      <c r="T79" s="266"/>
      <c r="U79" s="266"/>
      <c r="V79" s="266"/>
      <c r="W79" s="266"/>
      <c r="X79" s="266"/>
      <c r="Y79" s="266"/>
      <c r="Z79" s="266"/>
      <c r="AA79" s="266"/>
      <c r="AB79" s="266"/>
      <c r="AC79" s="266"/>
      <c r="AD79" s="266"/>
      <c r="AE79" s="266"/>
      <c r="AF79" s="266"/>
      <c r="AG79" s="266"/>
      <c r="AH79" s="266"/>
      <c r="AI79" s="266"/>
      <c r="AJ79" s="266"/>
      <c r="AK79" s="267"/>
      <c r="AL79" s="37"/>
      <c r="AM79" s="268"/>
      <c r="AN79" s="269"/>
      <c r="AO79" s="269"/>
      <c r="AP79" s="270"/>
      <c r="AQ79" s="25"/>
      <c r="AR79" s="16"/>
      <c r="AS79" s="16"/>
      <c r="AT79" s="16"/>
      <c r="AU79" s="1"/>
      <c r="AV79" s="1"/>
      <c r="AW79" s="1"/>
      <c r="AX79" s="1"/>
      <c r="AY79" s="1"/>
      <c r="AZ79" s="1"/>
      <c r="BA79" s="1"/>
      <c r="BB79" s="1"/>
      <c r="BC79" s="1"/>
      <c r="BD79" s="1"/>
    </row>
    <row r="80" spans="1:56" ht="2.25" customHeight="1" x14ac:dyDescent="0.2">
      <c r="A80" s="3"/>
      <c r="B80" s="70"/>
      <c r="C80" s="70"/>
      <c r="D80" s="70"/>
      <c r="E80" s="70"/>
      <c r="F80" s="70"/>
      <c r="G80" s="70"/>
      <c r="H80" s="70"/>
      <c r="I80" s="70"/>
      <c r="J80" s="70"/>
      <c r="K80" s="70"/>
      <c r="L80" s="70"/>
      <c r="M80" s="70"/>
      <c r="N80" s="70"/>
      <c r="O80" s="70"/>
      <c r="P80" s="69"/>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25"/>
      <c r="AR80" s="16"/>
      <c r="AS80" s="16"/>
      <c r="AT80" s="16"/>
      <c r="AU80" s="1"/>
      <c r="AV80" s="1"/>
      <c r="AW80" s="1"/>
      <c r="AX80" s="1"/>
      <c r="AY80" s="1"/>
      <c r="AZ80" s="1"/>
      <c r="BA80" s="1"/>
      <c r="BB80" s="1"/>
      <c r="BC80" s="1"/>
      <c r="BD80" s="1"/>
    </row>
    <row r="81" spans="1:56" ht="15" customHeight="1" x14ac:dyDescent="0.2">
      <c r="A81" s="3"/>
      <c r="B81" s="112" t="s">
        <v>28</v>
      </c>
      <c r="C81" s="135"/>
      <c r="D81" s="135"/>
      <c r="E81" s="135"/>
      <c r="F81" s="135"/>
      <c r="G81" s="135"/>
      <c r="H81" s="135"/>
      <c r="I81" s="135"/>
      <c r="J81" s="135"/>
      <c r="K81" s="135"/>
      <c r="L81" s="135"/>
      <c r="M81" s="135"/>
      <c r="N81" s="135"/>
      <c r="O81" s="135"/>
      <c r="P81" s="70"/>
      <c r="Q81" s="268"/>
      <c r="R81" s="269"/>
      <c r="S81" s="269"/>
      <c r="T81" s="270"/>
      <c r="U81" s="37"/>
      <c r="V81" s="252"/>
      <c r="W81" s="266"/>
      <c r="X81" s="266"/>
      <c r="Y81" s="266"/>
      <c r="Z81" s="266"/>
      <c r="AA81" s="266"/>
      <c r="AB81" s="266"/>
      <c r="AC81" s="266"/>
      <c r="AD81" s="266"/>
      <c r="AE81" s="266"/>
      <c r="AF81" s="266"/>
      <c r="AG81" s="266"/>
      <c r="AH81" s="266"/>
      <c r="AI81" s="266"/>
      <c r="AJ81" s="266"/>
      <c r="AK81" s="266"/>
      <c r="AL81" s="266"/>
      <c r="AM81" s="266"/>
      <c r="AN81" s="266"/>
      <c r="AO81" s="266"/>
      <c r="AP81" s="267"/>
      <c r="AQ81" s="25"/>
      <c r="AR81" s="16"/>
      <c r="AS81" s="16"/>
      <c r="AT81" s="16"/>
      <c r="AU81" s="1"/>
      <c r="AV81" s="1"/>
      <c r="AW81" s="1"/>
      <c r="AX81" s="1"/>
      <c r="AY81" s="1"/>
      <c r="AZ81" s="1"/>
      <c r="BA81" s="1"/>
      <c r="BB81" s="1"/>
      <c r="BC81" s="1"/>
      <c r="BD81" s="1"/>
    </row>
    <row r="82" spans="1:56" ht="2.25" customHeight="1" x14ac:dyDescent="0.2">
      <c r="A82" s="3"/>
      <c r="B82" s="69"/>
      <c r="C82" s="70"/>
      <c r="D82" s="70"/>
      <c r="E82" s="70"/>
      <c r="F82" s="70"/>
      <c r="G82" s="70"/>
      <c r="H82" s="70"/>
      <c r="I82" s="70"/>
      <c r="J82" s="70"/>
      <c r="K82" s="70"/>
      <c r="L82" s="70"/>
      <c r="M82" s="70"/>
      <c r="N82" s="70"/>
      <c r="O82" s="70"/>
      <c r="P82" s="70"/>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25"/>
      <c r="AR82" s="16"/>
      <c r="AS82" s="16"/>
      <c r="AT82" s="16"/>
      <c r="AU82" s="1"/>
      <c r="AV82" s="1"/>
      <c r="AW82" s="1"/>
      <c r="AX82" s="1"/>
      <c r="AY82" s="1"/>
      <c r="AZ82" s="1"/>
      <c r="BA82" s="1"/>
      <c r="BB82" s="1"/>
      <c r="BC82" s="1"/>
      <c r="BD82" s="1"/>
    </row>
    <row r="83" spans="1:56" ht="15" customHeight="1" x14ac:dyDescent="0.2">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6"/>
      <c r="AR83" s="16"/>
      <c r="AS83" s="16"/>
      <c r="AT83" s="16"/>
      <c r="AU83" s="1"/>
      <c r="AV83" s="1"/>
      <c r="AW83" s="1"/>
      <c r="AX83" s="1"/>
      <c r="AY83" s="1"/>
      <c r="AZ83" s="1"/>
      <c r="BA83" s="1"/>
      <c r="BB83" s="1"/>
      <c r="BC83" s="1"/>
      <c r="BD83" s="1"/>
    </row>
    <row r="84" spans="1:56" ht="15" customHeight="1" x14ac:dyDescent="0.2">
      <c r="A84" s="36">
        <v>8</v>
      </c>
      <c r="B84" s="222" t="s">
        <v>153</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6"/>
      <c r="AR84" s="16"/>
      <c r="AS84" s="16"/>
      <c r="AT84" s="16"/>
      <c r="AU84" s="1"/>
      <c r="AV84" s="1"/>
      <c r="AW84" s="1"/>
      <c r="AX84" s="1"/>
      <c r="AY84" s="1"/>
      <c r="AZ84" s="1"/>
      <c r="BA84" s="1"/>
      <c r="BB84" s="1"/>
      <c r="BC84" s="1"/>
      <c r="BD84" s="1"/>
    </row>
    <row r="85" spans="1:56" ht="2.25" customHeight="1" x14ac:dyDescent="0.2">
      <c r="A85" s="3"/>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
      <c r="AV85" s="1"/>
      <c r="AW85" s="1"/>
      <c r="AX85" s="1"/>
      <c r="AY85" s="1"/>
      <c r="AZ85" s="1"/>
      <c r="BA85" s="1"/>
      <c r="BB85" s="1"/>
      <c r="BC85" s="1"/>
      <c r="BD85" s="1"/>
    </row>
    <row r="86" spans="1:56" ht="45" customHeight="1" x14ac:dyDescent="0.2">
      <c r="A86" s="3"/>
      <c r="B86" s="241" t="s">
        <v>154</v>
      </c>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16"/>
      <c r="AR86" s="16"/>
      <c r="AS86" s="16"/>
      <c r="AT86" s="16"/>
      <c r="AU86" s="1"/>
      <c r="AV86" s="1"/>
      <c r="AW86" s="1"/>
      <c r="AX86" s="1"/>
      <c r="AY86" s="1"/>
      <c r="AZ86" s="1"/>
      <c r="BA86" s="1"/>
      <c r="BB86" s="1"/>
      <c r="BC86" s="1"/>
      <c r="BD86" s="1"/>
    </row>
    <row r="87" spans="1:56" ht="15" customHeight="1" x14ac:dyDescent="0.2">
      <c r="A87" s="3"/>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
      <c r="AV87" s="1"/>
      <c r="AW87" s="1"/>
      <c r="AX87" s="1"/>
      <c r="AY87" s="1"/>
      <c r="AZ87" s="1"/>
      <c r="BA87" s="1"/>
      <c r="BB87" s="1"/>
      <c r="BC87" s="1"/>
      <c r="BD87" s="1"/>
    </row>
    <row r="88" spans="1:56" ht="15" customHeight="1" x14ac:dyDescent="0.2">
      <c r="A88" s="3"/>
      <c r="B88" s="112" t="s">
        <v>31</v>
      </c>
      <c r="C88" s="135"/>
      <c r="D88" s="135"/>
      <c r="E88" s="135"/>
      <c r="F88" s="135"/>
      <c r="G88" s="135"/>
      <c r="H88" s="135"/>
      <c r="I88" s="135"/>
      <c r="J88" s="135"/>
      <c r="K88" s="135"/>
      <c r="L88" s="135"/>
      <c r="M88" s="135"/>
      <c r="N88" s="135"/>
      <c r="O88" s="135"/>
      <c r="P88" s="16"/>
      <c r="Q88" s="271"/>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3"/>
      <c r="AQ88" s="25"/>
      <c r="AR88" s="16"/>
      <c r="AS88" s="16"/>
      <c r="AT88" s="16"/>
      <c r="AU88" s="1"/>
      <c r="AV88" s="1"/>
      <c r="AW88" s="1"/>
      <c r="AX88" s="1"/>
      <c r="AY88" s="1"/>
      <c r="AZ88" s="1"/>
      <c r="BA88" s="1"/>
      <c r="BB88" s="1"/>
      <c r="BC88" s="1"/>
      <c r="BD88" s="1"/>
    </row>
    <row r="89" spans="1:56" ht="2.25" customHeight="1" x14ac:dyDescent="0.2">
      <c r="A89" s="3"/>
      <c r="B89" s="16"/>
      <c r="C89" s="16"/>
      <c r="D89" s="16"/>
      <c r="E89" s="16"/>
      <c r="F89" s="16"/>
      <c r="G89" s="16"/>
      <c r="H89" s="16"/>
      <c r="I89" s="16"/>
      <c r="J89" s="16"/>
      <c r="K89" s="16"/>
      <c r="L89" s="16"/>
      <c r="M89" s="16"/>
      <c r="N89" s="16"/>
      <c r="O89" s="16"/>
      <c r="P89" s="15"/>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16"/>
      <c r="AR89" s="16"/>
      <c r="AS89" s="16"/>
      <c r="AT89" s="16"/>
      <c r="AU89" s="1"/>
      <c r="AV89" s="1"/>
      <c r="AW89" s="1"/>
      <c r="AX89" s="1"/>
      <c r="AY89" s="1"/>
      <c r="AZ89" s="1"/>
      <c r="BA89" s="1"/>
      <c r="BB89" s="1"/>
      <c r="BC89" s="1"/>
      <c r="BD89" s="1"/>
    </row>
    <row r="90" spans="1:56" ht="15" customHeight="1" x14ac:dyDescent="0.2">
      <c r="A90" s="3"/>
      <c r="B90" s="112" t="s">
        <v>32</v>
      </c>
      <c r="C90" s="135"/>
      <c r="D90" s="135"/>
      <c r="E90" s="135"/>
      <c r="F90" s="135"/>
      <c r="G90" s="135"/>
      <c r="H90" s="135"/>
      <c r="I90" s="135"/>
      <c r="J90" s="135"/>
      <c r="K90" s="135"/>
      <c r="L90" s="135"/>
      <c r="M90" s="135"/>
      <c r="N90" s="135"/>
      <c r="O90" s="135"/>
      <c r="P90" s="16"/>
      <c r="Q90" s="271"/>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3"/>
      <c r="AQ90" s="25"/>
      <c r="AR90" s="16"/>
      <c r="AS90" s="16"/>
      <c r="AT90" s="16"/>
      <c r="AU90" s="1"/>
      <c r="AV90" s="1"/>
      <c r="AW90" s="1"/>
      <c r="AX90" s="1"/>
      <c r="AY90" s="1"/>
      <c r="AZ90" s="1"/>
      <c r="BA90" s="1"/>
      <c r="BB90" s="1"/>
      <c r="BC90" s="1"/>
      <c r="BD90" s="1"/>
    </row>
    <row r="91" spans="1:56" ht="2.25" customHeight="1" x14ac:dyDescent="0.2">
      <c r="A91" s="3"/>
      <c r="B91" s="16"/>
      <c r="C91" s="16"/>
      <c r="D91" s="16"/>
      <c r="E91" s="16"/>
      <c r="F91" s="16"/>
      <c r="G91" s="16"/>
      <c r="H91" s="16"/>
      <c r="I91" s="16"/>
      <c r="J91" s="16"/>
      <c r="K91" s="16"/>
      <c r="L91" s="16"/>
      <c r="M91" s="16"/>
      <c r="N91" s="16"/>
      <c r="O91" s="16"/>
      <c r="P91" s="15"/>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25"/>
      <c r="AR91" s="16"/>
      <c r="AS91" s="16"/>
      <c r="AT91" s="16"/>
      <c r="AU91" s="1"/>
      <c r="AV91" s="1"/>
      <c r="AW91" s="1"/>
      <c r="AX91" s="1"/>
      <c r="AY91" s="1"/>
      <c r="AZ91" s="1"/>
      <c r="BA91" s="1"/>
      <c r="BB91" s="1"/>
      <c r="BC91" s="1"/>
      <c r="BD91" s="1"/>
    </row>
    <row r="92" spans="1:56" ht="15" customHeight="1" x14ac:dyDescent="0.2">
      <c r="A92" s="3"/>
      <c r="B92" s="112" t="s">
        <v>33</v>
      </c>
      <c r="C92" s="135"/>
      <c r="D92" s="135"/>
      <c r="E92" s="135"/>
      <c r="F92" s="135"/>
      <c r="G92" s="135"/>
      <c r="H92" s="135"/>
      <c r="I92" s="135"/>
      <c r="J92" s="135"/>
      <c r="K92" s="135"/>
      <c r="L92" s="135"/>
      <c r="M92" s="135"/>
      <c r="N92" s="135"/>
      <c r="O92" s="135"/>
      <c r="P92" s="16"/>
      <c r="Q92" s="271"/>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3"/>
      <c r="AQ92" s="25"/>
      <c r="AR92" s="16"/>
      <c r="AS92" s="16"/>
      <c r="AT92" s="16"/>
      <c r="AU92" s="1"/>
      <c r="AV92" s="1"/>
      <c r="AW92" s="1"/>
      <c r="AX92" s="1"/>
      <c r="AY92" s="1"/>
      <c r="AZ92" s="1"/>
      <c r="BA92" s="1"/>
      <c r="BB92" s="1"/>
      <c r="BC92" s="1"/>
      <c r="BD92" s="1"/>
    </row>
    <row r="93" spans="1:56" ht="2.25" customHeight="1" x14ac:dyDescent="0.2">
      <c r="A93" s="3"/>
      <c r="B93" s="16"/>
      <c r="C93" s="16"/>
      <c r="D93" s="16"/>
      <c r="E93" s="16"/>
      <c r="F93" s="16"/>
      <c r="G93" s="16"/>
      <c r="H93" s="16"/>
      <c r="I93" s="16"/>
      <c r="J93" s="16"/>
      <c r="K93" s="16"/>
      <c r="L93" s="16"/>
      <c r="M93" s="16"/>
      <c r="N93" s="16"/>
      <c r="O93" s="16"/>
      <c r="P93" s="15"/>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16"/>
      <c r="AR93" s="16"/>
      <c r="AS93" s="16"/>
      <c r="AT93" s="16"/>
      <c r="AU93" s="1"/>
      <c r="AV93" s="1"/>
      <c r="AW93" s="1"/>
      <c r="AX93" s="1"/>
      <c r="AY93" s="1"/>
      <c r="AZ93" s="1"/>
      <c r="BA93" s="1"/>
      <c r="BB93" s="1"/>
      <c r="BC93" s="1"/>
      <c r="BD93" s="1"/>
    </row>
    <row r="94" spans="1:56" ht="15" customHeight="1" x14ac:dyDescent="0.2">
      <c r="A94" s="3"/>
      <c r="B94" s="112" t="s">
        <v>34</v>
      </c>
      <c r="C94" s="135"/>
      <c r="D94" s="135"/>
      <c r="E94" s="135"/>
      <c r="F94" s="135"/>
      <c r="G94" s="135"/>
      <c r="H94" s="135"/>
      <c r="I94" s="135"/>
      <c r="J94" s="135"/>
      <c r="K94" s="135"/>
      <c r="L94" s="135"/>
      <c r="M94" s="135"/>
      <c r="N94" s="135"/>
      <c r="O94" s="135"/>
      <c r="P94" s="16"/>
      <c r="Q94" s="310"/>
      <c r="R94" s="311"/>
      <c r="S94" s="311"/>
      <c r="T94" s="311"/>
      <c r="U94" s="311"/>
      <c r="V94" s="312"/>
      <c r="W94" s="148" t="s">
        <v>35</v>
      </c>
      <c r="X94" s="148"/>
      <c r="Y94" s="50"/>
      <c r="Z94" s="310"/>
      <c r="AA94" s="311"/>
      <c r="AB94" s="311"/>
      <c r="AC94" s="311"/>
      <c r="AD94" s="311"/>
      <c r="AE94" s="312"/>
      <c r="AF94" s="148" t="s">
        <v>36</v>
      </c>
      <c r="AG94" s="148"/>
      <c r="AH94" s="50"/>
      <c r="AI94" s="310"/>
      <c r="AJ94" s="311"/>
      <c r="AK94" s="311"/>
      <c r="AL94" s="311"/>
      <c r="AM94" s="311"/>
      <c r="AN94" s="312"/>
      <c r="AO94" s="148" t="s">
        <v>37</v>
      </c>
      <c r="AP94" s="148"/>
      <c r="AQ94" s="16"/>
      <c r="AR94" s="16"/>
      <c r="AS94" s="16"/>
      <c r="AT94" s="16"/>
      <c r="AU94" s="1"/>
      <c r="AV94" s="1"/>
      <c r="AW94" s="1"/>
      <c r="AX94" s="1"/>
      <c r="AY94" s="1"/>
      <c r="AZ94" s="1"/>
      <c r="BA94" s="1"/>
      <c r="BB94" s="1"/>
      <c r="BC94" s="1"/>
      <c r="BD94" s="1"/>
    </row>
    <row r="95" spans="1:56" ht="15" customHeight="1" x14ac:dyDescent="0.2">
      <c r="A95" s="3"/>
      <c r="B95" s="16"/>
      <c r="C95" s="16"/>
      <c r="D95" s="16"/>
      <c r="E95" s="16"/>
      <c r="F95" s="16"/>
      <c r="G95" s="16"/>
      <c r="H95" s="16"/>
      <c r="I95" s="16"/>
      <c r="J95" s="16"/>
      <c r="K95" s="16"/>
      <c r="L95" s="16"/>
      <c r="M95" s="16"/>
      <c r="N95" s="16"/>
      <c r="O95" s="16"/>
      <c r="P95" s="15"/>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
      <c r="AV95" s="1"/>
      <c r="AW95" s="1"/>
      <c r="AX95" s="1"/>
      <c r="AY95" s="1"/>
      <c r="AZ95" s="1"/>
      <c r="BA95" s="1"/>
      <c r="BB95" s="1"/>
      <c r="BC95" s="1"/>
      <c r="BD95" s="1"/>
    </row>
    <row r="96" spans="1:56" ht="15" customHeight="1" x14ac:dyDescent="0.2">
      <c r="A96" s="3"/>
      <c r="B96" s="112" t="s">
        <v>155</v>
      </c>
      <c r="C96" s="112"/>
      <c r="D96" s="112"/>
      <c r="E96" s="112"/>
      <c r="F96" s="112"/>
      <c r="G96" s="112"/>
      <c r="H96" s="112"/>
      <c r="I96" s="112"/>
      <c r="J96" s="112"/>
      <c r="K96" s="112"/>
      <c r="L96" s="112"/>
      <c r="M96" s="112"/>
      <c r="N96" s="112"/>
      <c r="O96" s="112"/>
      <c r="P96" s="16"/>
      <c r="Q96" s="16" t="s">
        <v>38</v>
      </c>
      <c r="R96" s="39"/>
      <c r="S96" s="102"/>
      <c r="T96" s="102"/>
      <c r="U96" s="93"/>
      <c r="V96" s="93" t="s">
        <v>39</v>
      </c>
      <c r="W96" s="93"/>
      <c r="X96" s="39"/>
      <c r="Y96" s="102"/>
      <c r="Z96" s="102"/>
      <c r="AA96" s="94"/>
      <c r="AB96" s="93" t="s">
        <v>40</v>
      </c>
      <c r="AC96" s="39"/>
      <c r="AD96" s="102"/>
      <c r="AE96" s="102"/>
      <c r="AF96" s="102"/>
      <c r="AG96" s="102"/>
      <c r="AH96" s="93"/>
      <c r="AI96" s="16"/>
      <c r="AJ96" s="16"/>
      <c r="AK96" s="16"/>
      <c r="AL96" s="40"/>
      <c r="AM96" s="40"/>
      <c r="AN96" s="40"/>
      <c r="AO96" s="40"/>
      <c r="AP96" s="40"/>
      <c r="AQ96" s="25"/>
      <c r="AR96" s="16"/>
      <c r="AS96" s="16"/>
      <c r="AT96" s="16"/>
      <c r="AU96" s="1"/>
      <c r="AV96" s="1"/>
      <c r="AW96" s="1"/>
      <c r="AX96" s="1"/>
      <c r="AY96" s="1"/>
      <c r="AZ96" s="1"/>
      <c r="BA96" s="1"/>
      <c r="BB96" s="1"/>
      <c r="BC96" s="1"/>
      <c r="BD96" s="1"/>
    </row>
    <row r="97" spans="1:56" ht="2.25" customHeight="1" x14ac:dyDescent="0.2">
      <c r="A97" s="3"/>
      <c r="B97" s="16"/>
      <c r="C97" s="16"/>
      <c r="D97" s="16"/>
      <c r="E97" s="16"/>
      <c r="F97" s="16"/>
      <c r="G97" s="16"/>
      <c r="H97" s="16"/>
      <c r="I97" s="16"/>
      <c r="J97" s="16"/>
      <c r="K97" s="16"/>
      <c r="L97" s="16"/>
      <c r="M97" s="16"/>
      <c r="N97" s="16"/>
      <c r="O97" s="16"/>
      <c r="P97" s="15"/>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
      <c r="AV97" s="1"/>
      <c r="AW97" s="1"/>
      <c r="AX97" s="1"/>
      <c r="AY97" s="1"/>
      <c r="AZ97" s="1"/>
      <c r="BA97" s="1"/>
      <c r="BB97" s="1"/>
      <c r="BC97" s="1"/>
      <c r="BD97" s="1"/>
    </row>
    <row r="98" spans="1:56" ht="15" customHeight="1" x14ac:dyDescent="0.2">
      <c r="A98" s="3"/>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
      <c r="AV98" s="1"/>
      <c r="AW98" s="1"/>
      <c r="AX98" s="1"/>
      <c r="AY98" s="1"/>
      <c r="AZ98" s="1"/>
      <c r="BA98" s="1"/>
      <c r="BB98" s="1"/>
      <c r="BC98" s="1"/>
      <c r="BD98" s="1"/>
    </row>
    <row r="99" spans="1:56" ht="15" customHeight="1" x14ac:dyDescent="0.2">
      <c r="A99" s="36">
        <v>9</v>
      </c>
      <c r="B99" s="165" t="s">
        <v>156</v>
      </c>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6"/>
      <c r="AR99" s="16"/>
      <c r="AS99" s="16"/>
      <c r="AT99" s="16"/>
      <c r="AU99" s="1"/>
      <c r="AV99" s="1"/>
      <c r="AW99" s="1"/>
      <c r="AX99" s="1"/>
      <c r="AY99" s="1"/>
      <c r="AZ99" s="1"/>
      <c r="BA99" s="1"/>
      <c r="BB99" s="1"/>
      <c r="BC99" s="1"/>
      <c r="BD99" s="1"/>
    </row>
    <row r="100" spans="1:56" ht="15" hidden="1" customHeight="1" x14ac:dyDescent="0.2">
      <c r="A100" s="3"/>
      <c r="B100" s="16"/>
      <c r="C100" s="16"/>
      <c r="D100" s="16"/>
      <c r="E100" s="16"/>
      <c r="F100" s="16"/>
      <c r="G100" s="16"/>
      <c r="H100" s="16"/>
      <c r="I100" s="16"/>
      <c r="J100" s="16"/>
      <c r="K100" s="16"/>
      <c r="L100" s="16"/>
      <c r="M100" s="16"/>
      <c r="N100" s="16"/>
      <c r="O100" s="16"/>
      <c r="P100" s="15"/>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
      <c r="AV100" s="1"/>
      <c r="AW100" s="1"/>
      <c r="AX100" s="1"/>
      <c r="AY100" s="1"/>
      <c r="AZ100" s="1"/>
      <c r="BA100" s="1"/>
      <c r="BB100" s="1"/>
      <c r="BC100" s="1"/>
      <c r="BD100" s="1"/>
    </row>
    <row r="101" spans="1:56" ht="15" customHeight="1" x14ac:dyDescent="0.2">
      <c r="A101" s="3"/>
      <c r="B101" s="16"/>
      <c r="C101" s="135" t="s">
        <v>157</v>
      </c>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6"/>
      <c r="AR101" s="16"/>
      <c r="AS101" s="16"/>
      <c r="AT101" s="16"/>
      <c r="AU101" s="1"/>
      <c r="AV101" s="1"/>
      <c r="AW101" s="1"/>
      <c r="AX101" s="1"/>
      <c r="AY101" s="1"/>
      <c r="AZ101" s="1"/>
      <c r="BA101" s="1"/>
      <c r="BB101" s="1"/>
      <c r="BC101" s="1"/>
      <c r="BD101" s="1"/>
    </row>
    <row r="102" spans="1:56" ht="15" hidden="1" customHeight="1" x14ac:dyDescent="0.2">
      <c r="A102" s="3"/>
      <c r="B102" s="16"/>
      <c r="C102" s="16"/>
      <c r="D102" s="16"/>
      <c r="E102" s="16"/>
      <c r="F102" s="16"/>
      <c r="G102" s="16"/>
      <c r="H102" s="16"/>
      <c r="I102" s="16"/>
      <c r="J102" s="16"/>
      <c r="K102" s="16"/>
      <c r="L102" s="16"/>
      <c r="M102" s="16"/>
      <c r="N102" s="16"/>
      <c r="O102" s="16"/>
      <c r="P102" s="15"/>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
      <c r="AV102" s="1"/>
      <c r="AW102" s="1"/>
      <c r="AX102" s="1"/>
      <c r="AY102" s="1"/>
      <c r="AZ102" s="1"/>
      <c r="BA102" s="1"/>
      <c r="BB102" s="1"/>
      <c r="BC102" s="1"/>
      <c r="BD102" s="1"/>
    </row>
    <row r="103" spans="1:56" ht="15" customHeight="1" x14ac:dyDescent="0.2">
      <c r="A103" s="3"/>
      <c r="B103" s="16"/>
      <c r="C103" s="135" t="s">
        <v>241</v>
      </c>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6"/>
      <c r="AR103" s="16"/>
      <c r="AS103" s="16"/>
      <c r="AT103" s="16"/>
      <c r="AU103" s="1"/>
      <c r="AV103" s="1"/>
      <c r="AW103" s="1"/>
      <c r="AX103" s="1"/>
      <c r="AY103" s="1"/>
      <c r="AZ103" s="1"/>
      <c r="BA103" s="1"/>
      <c r="BB103" s="1"/>
      <c r="BC103" s="1"/>
      <c r="BD103" s="1"/>
    </row>
    <row r="104" spans="1:56" ht="15" customHeight="1" x14ac:dyDescent="0.2">
      <c r="A104" s="3"/>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
      <c r="AV104" s="1"/>
      <c r="AW104" s="1"/>
      <c r="AX104" s="1"/>
      <c r="AY104" s="1"/>
      <c r="AZ104" s="1"/>
      <c r="BA104" s="1"/>
      <c r="BB104" s="1"/>
      <c r="BC104" s="1"/>
      <c r="BD104" s="1"/>
    </row>
    <row r="105" spans="1:56" ht="15" customHeight="1" x14ac:dyDescent="0.2">
      <c r="A105" s="36">
        <v>10</v>
      </c>
      <c r="B105" s="222" t="s">
        <v>41</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6"/>
      <c r="AR105" s="16"/>
      <c r="AS105" s="16"/>
      <c r="AT105" s="16"/>
      <c r="AU105" s="1"/>
      <c r="AV105" s="1"/>
      <c r="AW105" s="1"/>
      <c r="AX105" s="1"/>
      <c r="AY105" s="1"/>
      <c r="AZ105" s="1"/>
      <c r="BA105" s="1"/>
      <c r="BB105" s="1"/>
      <c r="BC105" s="1"/>
      <c r="BD105" s="1"/>
    </row>
    <row r="106" spans="1:56" ht="45" customHeight="1" x14ac:dyDescent="0.2">
      <c r="A106" s="3"/>
      <c r="B106" s="153" t="s">
        <v>158</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6"/>
      <c r="AR106" s="16"/>
      <c r="AS106" s="16"/>
      <c r="AT106" s="16"/>
      <c r="AU106" s="1"/>
      <c r="AV106" s="1"/>
      <c r="AW106" s="1"/>
      <c r="AX106" s="1"/>
      <c r="AY106" s="1"/>
      <c r="AZ106" s="1"/>
      <c r="BA106" s="1"/>
      <c r="BB106" s="1"/>
      <c r="BC106" s="1"/>
      <c r="BD106" s="1"/>
    </row>
    <row r="107" spans="1:56" ht="15" customHeight="1" x14ac:dyDescent="0.2">
      <c r="A107" s="3"/>
      <c r="B107" s="16"/>
      <c r="C107" s="135" t="s">
        <v>243</v>
      </c>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6"/>
      <c r="AR107" s="16"/>
      <c r="AS107" s="16"/>
      <c r="AT107" s="16"/>
      <c r="AU107" s="1"/>
      <c r="AV107" s="1"/>
      <c r="AW107" s="1"/>
      <c r="AX107" s="1"/>
      <c r="AY107" s="1"/>
      <c r="AZ107" s="1"/>
      <c r="BA107" s="1"/>
      <c r="BB107" s="1"/>
      <c r="BC107" s="1"/>
      <c r="BD107" s="1"/>
    </row>
    <row r="108" spans="1:56" ht="15" hidden="1" customHeight="1" x14ac:dyDescent="0.2">
      <c r="A108" s="3"/>
      <c r="B108" s="16"/>
      <c r="C108" s="16"/>
      <c r="D108" s="16"/>
      <c r="E108" s="16"/>
      <c r="F108" s="16"/>
      <c r="G108" s="16"/>
      <c r="H108" s="16"/>
      <c r="I108" s="16"/>
      <c r="J108" s="16"/>
      <c r="K108" s="16"/>
      <c r="L108" s="16"/>
      <c r="M108" s="16"/>
      <c r="N108" s="16"/>
      <c r="O108" s="16"/>
      <c r="P108" s="15"/>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
      <c r="AV108" s="1"/>
      <c r="AW108" s="1"/>
      <c r="AX108" s="1"/>
      <c r="AY108" s="1"/>
      <c r="AZ108" s="1"/>
      <c r="BA108" s="1"/>
      <c r="BB108" s="1"/>
      <c r="BC108" s="1"/>
      <c r="BD108" s="1"/>
    </row>
    <row r="109" spans="1:56" ht="15" customHeight="1" x14ac:dyDescent="0.2">
      <c r="A109" s="3"/>
      <c r="B109" s="16"/>
      <c r="C109" s="135" t="s">
        <v>242</v>
      </c>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6"/>
      <c r="AR109" s="16"/>
      <c r="AS109" s="16"/>
      <c r="AT109" s="16"/>
      <c r="AU109" s="1"/>
      <c r="AV109" s="1"/>
      <c r="AW109" s="1"/>
      <c r="AX109" s="1"/>
      <c r="AY109" s="1"/>
      <c r="AZ109" s="1"/>
      <c r="BA109" s="1"/>
      <c r="BB109" s="1"/>
      <c r="BC109" s="1"/>
      <c r="BD109" s="1"/>
    </row>
    <row r="110" spans="1:56" ht="15" customHeight="1" x14ac:dyDescent="0.2">
      <c r="A110" s="3"/>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
      <c r="AV110" s="1"/>
      <c r="AW110" s="1"/>
      <c r="AX110" s="1"/>
      <c r="AY110" s="1"/>
      <c r="AZ110" s="1"/>
      <c r="BA110" s="1"/>
      <c r="BB110" s="1"/>
      <c r="BC110" s="1"/>
      <c r="BD110" s="1"/>
    </row>
    <row r="111" spans="1:56" ht="15" customHeight="1" x14ac:dyDescent="0.2">
      <c r="A111" s="36">
        <v>11</v>
      </c>
      <c r="B111" s="222" t="s">
        <v>42</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6"/>
      <c r="AR111" s="16"/>
      <c r="AS111" s="16"/>
      <c r="AT111" s="16"/>
      <c r="AU111" s="1"/>
      <c r="AV111" s="1"/>
      <c r="AW111" s="1"/>
      <c r="AX111" s="1"/>
      <c r="AY111" s="1"/>
      <c r="AZ111" s="1"/>
      <c r="BA111" s="1"/>
      <c r="BB111" s="1"/>
      <c r="BC111" s="1"/>
      <c r="BD111" s="1"/>
    </row>
    <row r="112" spans="1:56" ht="15" customHeight="1" x14ac:dyDescent="0.2">
      <c r="A112" s="36"/>
      <c r="B112" s="22"/>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
      <c r="AV112" s="1"/>
      <c r="AW112" s="1"/>
      <c r="AX112" s="1"/>
      <c r="AY112" s="1"/>
      <c r="AZ112" s="1"/>
      <c r="BA112" s="1"/>
      <c r="BB112" s="1"/>
      <c r="BC112" s="1"/>
      <c r="BD112" s="1"/>
    </row>
    <row r="113" spans="1:56" ht="15" customHeight="1" x14ac:dyDescent="0.2">
      <c r="A113" s="3"/>
      <c r="B113" s="139" t="s">
        <v>43</v>
      </c>
      <c r="C113" s="135"/>
      <c r="D113" s="135"/>
      <c r="E113" s="135"/>
      <c r="F113" s="135"/>
      <c r="G113" s="135"/>
      <c r="H113" s="135"/>
      <c r="I113" s="135"/>
      <c r="J113" s="135"/>
      <c r="K113" s="135"/>
      <c r="L113" s="135"/>
      <c r="M113" s="135"/>
      <c r="N113" s="135"/>
      <c r="O113" s="135"/>
      <c r="P113" s="16"/>
      <c r="Q113" s="252"/>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3"/>
      <c r="AP113" s="254"/>
      <c r="AQ113" s="16"/>
      <c r="AR113" s="16"/>
      <c r="AS113" s="16"/>
      <c r="AT113" s="16"/>
      <c r="AU113" s="1"/>
      <c r="AV113" s="1"/>
      <c r="AW113" s="1"/>
      <c r="AX113" s="1"/>
      <c r="AY113" s="1"/>
      <c r="AZ113" s="1"/>
      <c r="BA113" s="1"/>
      <c r="BB113" s="1"/>
      <c r="BC113" s="1"/>
      <c r="BD113" s="1"/>
    </row>
    <row r="114" spans="1:56" ht="2.25" customHeight="1" x14ac:dyDescent="0.2">
      <c r="A114" s="3"/>
      <c r="B114" s="16"/>
      <c r="C114" s="16"/>
      <c r="D114" s="16"/>
      <c r="E114" s="16"/>
      <c r="F114" s="16"/>
      <c r="G114" s="16"/>
      <c r="H114" s="16"/>
      <c r="I114" s="16"/>
      <c r="J114" s="16"/>
      <c r="K114" s="16"/>
      <c r="L114" s="16"/>
      <c r="M114" s="16"/>
      <c r="N114" s="16"/>
      <c r="O114" s="16"/>
      <c r="P114" s="16"/>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16"/>
      <c r="AR114" s="16"/>
      <c r="AS114" s="16"/>
      <c r="AT114" s="16"/>
      <c r="AU114" s="1"/>
      <c r="AV114" s="1"/>
      <c r="AW114" s="1"/>
      <c r="AX114" s="1"/>
      <c r="AY114" s="1"/>
      <c r="AZ114" s="1"/>
      <c r="BA114" s="1"/>
      <c r="BB114" s="1"/>
      <c r="BC114" s="1"/>
      <c r="BD114" s="1"/>
    </row>
    <row r="115" spans="1:56" ht="15" customHeight="1" x14ac:dyDescent="0.2">
      <c r="A115" s="3"/>
      <c r="B115" s="139" t="s">
        <v>27</v>
      </c>
      <c r="C115" s="135"/>
      <c r="D115" s="135"/>
      <c r="E115" s="135"/>
      <c r="F115" s="135"/>
      <c r="G115" s="135"/>
      <c r="H115" s="135"/>
      <c r="I115" s="135"/>
      <c r="J115" s="135"/>
      <c r="K115" s="135"/>
      <c r="L115" s="135"/>
      <c r="M115" s="135"/>
      <c r="N115" s="135"/>
      <c r="O115" s="135"/>
      <c r="P115" s="16"/>
      <c r="Q115" s="252"/>
      <c r="R115" s="266"/>
      <c r="S115" s="266"/>
      <c r="T115" s="266"/>
      <c r="U115" s="266"/>
      <c r="V115" s="266"/>
      <c r="W115" s="266"/>
      <c r="X115" s="266"/>
      <c r="Y115" s="266"/>
      <c r="Z115" s="266"/>
      <c r="AA115" s="266"/>
      <c r="AB115" s="266"/>
      <c r="AC115" s="266"/>
      <c r="AD115" s="266"/>
      <c r="AE115" s="266"/>
      <c r="AF115" s="266"/>
      <c r="AG115" s="266"/>
      <c r="AH115" s="266"/>
      <c r="AI115" s="266"/>
      <c r="AJ115" s="266"/>
      <c r="AK115" s="267"/>
      <c r="AL115" s="37"/>
      <c r="AM115" s="268"/>
      <c r="AN115" s="269"/>
      <c r="AO115" s="269"/>
      <c r="AP115" s="270"/>
      <c r="AQ115" s="16"/>
      <c r="AR115" s="16"/>
      <c r="AS115" s="16"/>
      <c r="AT115" s="16"/>
      <c r="AU115" s="1"/>
      <c r="AV115" s="1"/>
      <c r="AW115" s="1"/>
      <c r="AX115" s="1"/>
      <c r="AY115" s="1"/>
      <c r="AZ115" s="1"/>
      <c r="BA115" s="1"/>
      <c r="BB115" s="1"/>
      <c r="BC115" s="1"/>
      <c r="BD115" s="1"/>
    </row>
    <row r="116" spans="1:56" ht="2.25" customHeight="1" x14ac:dyDescent="0.2">
      <c r="A116" s="3"/>
      <c r="B116" s="16"/>
      <c r="C116" s="16"/>
      <c r="D116" s="16"/>
      <c r="E116" s="16"/>
      <c r="F116" s="16"/>
      <c r="G116" s="16"/>
      <c r="H116" s="16"/>
      <c r="I116" s="16"/>
      <c r="J116" s="16"/>
      <c r="K116" s="16"/>
      <c r="L116" s="16"/>
      <c r="M116" s="16"/>
      <c r="N116" s="16"/>
      <c r="O116" s="16"/>
      <c r="P116" s="16"/>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16"/>
      <c r="AR116" s="16"/>
      <c r="AS116" s="16"/>
      <c r="AT116" s="16"/>
      <c r="AU116" s="1"/>
      <c r="AV116" s="1"/>
      <c r="AW116" s="1"/>
      <c r="AX116" s="1"/>
      <c r="AY116" s="1"/>
      <c r="AZ116" s="1"/>
      <c r="BA116" s="1"/>
      <c r="BB116" s="1"/>
      <c r="BC116" s="1"/>
      <c r="BD116" s="1"/>
    </row>
    <row r="117" spans="1:56" ht="15" customHeight="1" x14ac:dyDescent="0.2">
      <c r="A117" s="3"/>
      <c r="B117" s="139" t="s">
        <v>28</v>
      </c>
      <c r="C117" s="135"/>
      <c r="D117" s="135"/>
      <c r="E117" s="135"/>
      <c r="F117" s="135"/>
      <c r="G117" s="135"/>
      <c r="H117" s="135"/>
      <c r="I117" s="135"/>
      <c r="J117" s="135"/>
      <c r="K117" s="135"/>
      <c r="L117" s="135"/>
      <c r="M117" s="135"/>
      <c r="N117" s="135"/>
      <c r="O117" s="135"/>
      <c r="P117" s="16"/>
      <c r="Q117" s="268"/>
      <c r="R117" s="269"/>
      <c r="S117" s="269"/>
      <c r="T117" s="270"/>
      <c r="U117" s="37"/>
      <c r="V117" s="252"/>
      <c r="W117" s="266"/>
      <c r="X117" s="266"/>
      <c r="Y117" s="266"/>
      <c r="Z117" s="266"/>
      <c r="AA117" s="266"/>
      <c r="AB117" s="266"/>
      <c r="AC117" s="266"/>
      <c r="AD117" s="266"/>
      <c r="AE117" s="266"/>
      <c r="AF117" s="266"/>
      <c r="AG117" s="266"/>
      <c r="AH117" s="266"/>
      <c r="AI117" s="266"/>
      <c r="AJ117" s="266"/>
      <c r="AK117" s="266"/>
      <c r="AL117" s="266"/>
      <c r="AM117" s="266"/>
      <c r="AN117" s="266"/>
      <c r="AO117" s="266"/>
      <c r="AP117" s="267"/>
      <c r="AQ117" s="16"/>
      <c r="AR117" s="16"/>
      <c r="AS117" s="16"/>
      <c r="AT117" s="16"/>
      <c r="AU117" s="1"/>
      <c r="AV117" s="1"/>
      <c r="AW117" s="1"/>
      <c r="AX117" s="1"/>
      <c r="AY117" s="1"/>
      <c r="AZ117" s="1"/>
      <c r="BA117" s="1"/>
      <c r="BB117" s="1"/>
      <c r="BC117" s="1"/>
      <c r="BD117" s="1"/>
    </row>
    <row r="118" spans="1:56" ht="2.25" customHeight="1" x14ac:dyDescent="0.2">
      <c r="A118" s="3"/>
      <c r="B118" s="16"/>
      <c r="C118" s="16"/>
      <c r="D118" s="16"/>
      <c r="E118" s="16"/>
      <c r="F118" s="16"/>
      <c r="G118" s="16"/>
      <c r="H118" s="16"/>
      <c r="I118" s="16"/>
      <c r="J118" s="16"/>
      <c r="K118" s="16"/>
      <c r="L118" s="16"/>
      <c r="M118" s="16"/>
      <c r="N118" s="16"/>
      <c r="O118" s="16"/>
      <c r="P118" s="16"/>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16"/>
      <c r="AR118" s="16"/>
      <c r="AS118" s="16"/>
      <c r="AT118" s="16"/>
      <c r="AU118" s="1"/>
      <c r="AV118" s="1"/>
      <c r="AW118" s="1"/>
      <c r="AX118" s="1"/>
      <c r="AY118" s="1"/>
      <c r="AZ118" s="1"/>
      <c r="BA118" s="1"/>
      <c r="BB118" s="1"/>
      <c r="BC118" s="1"/>
      <c r="BD118" s="1"/>
    </row>
    <row r="119" spans="1:56" ht="15" customHeight="1" x14ac:dyDescent="0.2">
      <c r="A119" s="3"/>
      <c r="B119" s="139" t="s">
        <v>44</v>
      </c>
      <c r="C119" s="135"/>
      <c r="D119" s="135"/>
      <c r="E119" s="135"/>
      <c r="F119" s="135"/>
      <c r="G119" s="135"/>
      <c r="H119" s="135"/>
      <c r="I119" s="135"/>
      <c r="J119" s="135"/>
      <c r="K119" s="135"/>
      <c r="L119" s="135"/>
      <c r="M119" s="135"/>
      <c r="N119" s="135"/>
      <c r="O119" s="135"/>
      <c r="P119" s="16"/>
      <c r="Q119" s="252"/>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c r="AN119" s="253"/>
      <c r="AO119" s="253"/>
      <c r="AP119" s="254"/>
      <c r="AQ119" s="16"/>
      <c r="AR119" s="16"/>
      <c r="AS119" s="16"/>
      <c r="AT119" s="16"/>
      <c r="AU119" s="1"/>
      <c r="AV119" s="1"/>
      <c r="AW119" s="1"/>
      <c r="AX119" s="1"/>
      <c r="AY119" s="1"/>
      <c r="AZ119" s="1"/>
      <c r="BA119" s="1"/>
      <c r="BB119" s="1"/>
      <c r="BC119" s="1"/>
      <c r="BD119" s="1"/>
    </row>
    <row r="120" spans="1:56" ht="2.25" customHeight="1" x14ac:dyDescent="0.2">
      <c r="A120" s="3"/>
      <c r="B120" s="16"/>
      <c r="C120" s="16"/>
      <c r="D120" s="16"/>
      <c r="E120" s="16"/>
      <c r="F120" s="16"/>
      <c r="G120" s="16"/>
      <c r="H120" s="16"/>
      <c r="I120" s="16"/>
      <c r="J120" s="16"/>
      <c r="K120" s="16"/>
      <c r="L120" s="16"/>
      <c r="M120" s="16"/>
      <c r="N120" s="16"/>
      <c r="O120" s="16"/>
      <c r="P120" s="16"/>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16"/>
      <c r="AR120" s="16"/>
      <c r="AS120" s="16"/>
      <c r="AT120" s="16"/>
      <c r="AU120" s="1"/>
      <c r="AV120" s="1"/>
      <c r="AW120" s="1"/>
      <c r="AX120" s="1"/>
      <c r="AY120" s="1"/>
      <c r="AZ120" s="1"/>
      <c r="BA120" s="1"/>
      <c r="BB120" s="1"/>
      <c r="BC120" s="1"/>
      <c r="BD120" s="1"/>
    </row>
    <row r="121" spans="1:56" ht="15" customHeight="1" x14ac:dyDescent="0.2">
      <c r="A121" s="3"/>
      <c r="B121" s="139" t="s">
        <v>45</v>
      </c>
      <c r="C121" s="135"/>
      <c r="D121" s="135"/>
      <c r="E121" s="135"/>
      <c r="F121" s="135"/>
      <c r="G121" s="135"/>
      <c r="H121" s="135"/>
      <c r="I121" s="135"/>
      <c r="J121" s="135"/>
      <c r="K121" s="135"/>
      <c r="L121" s="135"/>
      <c r="M121" s="135"/>
      <c r="N121" s="135"/>
      <c r="O121" s="135"/>
      <c r="P121" s="16"/>
      <c r="Q121" s="252"/>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c r="AN121" s="253"/>
      <c r="AO121" s="253"/>
      <c r="AP121" s="254"/>
      <c r="AQ121" s="16"/>
      <c r="AR121" s="16"/>
      <c r="AS121" s="16"/>
      <c r="AT121" s="16"/>
      <c r="AU121" s="1"/>
      <c r="AV121" s="1"/>
      <c r="AW121" s="1"/>
      <c r="AX121" s="1"/>
      <c r="AY121" s="1"/>
      <c r="AZ121" s="1"/>
      <c r="BA121" s="1"/>
      <c r="BB121" s="1"/>
      <c r="BC121" s="1"/>
      <c r="BD121" s="1"/>
    </row>
    <row r="122" spans="1:56" ht="2.25" customHeight="1" x14ac:dyDescent="0.2">
      <c r="A122" s="3"/>
      <c r="B122" s="16"/>
      <c r="C122" s="16"/>
      <c r="D122" s="16"/>
      <c r="E122" s="16"/>
      <c r="F122" s="16"/>
      <c r="G122" s="16"/>
      <c r="H122" s="16"/>
      <c r="I122" s="16"/>
      <c r="J122" s="16"/>
      <c r="K122" s="16"/>
      <c r="L122" s="16"/>
      <c r="M122" s="16"/>
      <c r="N122" s="16"/>
      <c r="O122" s="16"/>
      <c r="P122" s="16"/>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16"/>
      <c r="AR122" s="16"/>
      <c r="AS122" s="16"/>
      <c r="AT122" s="16"/>
      <c r="AU122" s="1"/>
      <c r="AV122" s="1"/>
      <c r="AW122" s="1"/>
      <c r="AX122" s="1"/>
      <c r="AY122" s="1"/>
      <c r="AZ122" s="1"/>
      <c r="BA122" s="1"/>
      <c r="BB122" s="1"/>
      <c r="BC122" s="1"/>
      <c r="BD122" s="1"/>
    </row>
    <row r="123" spans="1:56" ht="15" customHeight="1" x14ac:dyDescent="0.2">
      <c r="A123" s="3"/>
      <c r="B123" s="139" t="s">
        <v>46</v>
      </c>
      <c r="C123" s="135"/>
      <c r="D123" s="135"/>
      <c r="E123" s="135"/>
      <c r="F123" s="135"/>
      <c r="G123" s="135"/>
      <c r="H123" s="135"/>
      <c r="I123" s="135"/>
      <c r="J123" s="135"/>
      <c r="K123" s="135"/>
      <c r="L123" s="135"/>
      <c r="M123" s="135"/>
      <c r="N123" s="135"/>
      <c r="O123" s="135"/>
      <c r="P123" s="16"/>
      <c r="Q123" s="252"/>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4"/>
      <c r="AQ123" s="16"/>
      <c r="AR123" s="16"/>
      <c r="AS123" s="16"/>
      <c r="AT123" s="16"/>
      <c r="AU123" s="1"/>
      <c r="AV123" s="1"/>
      <c r="AW123" s="1"/>
      <c r="AX123" s="1"/>
      <c r="AY123" s="1"/>
      <c r="AZ123" s="1"/>
      <c r="BA123" s="1"/>
      <c r="BB123" s="1"/>
      <c r="BC123" s="1"/>
      <c r="BD123" s="1"/>
    </row>
    <row r="124" spans="1:56" ht="15" customHeight="1" x14ac:dyDescent="0.2">
      <c r="A124" s="3"/>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
      <c r="AV124" s="1"/>
      <c r="AW124" s="1"/>
      <c r="AX124" s="1"/>
      <c r="AY124" s="1"/>
      <c r="AZ124" s="1"/>
      <c r="BA124" s="1"/>
      <c r="BB124" s="1"/>
      <c r="BC124" s="1"/>
      <c r="BD124" s="1"/>
    </row>
    <row r="125" spans="1:56" ht="15" customHeight="1" x14ac:dyDescent="0.2">
      <c r="A125" s="3">
        <v>12</v>
      </c>
      <c r="B125" s="255" t="s">
        <v>47</v>
      </c>
      <c r="C125" s="255"/>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16"/>
      <c r="AR125" s="16"/>
      <c r="AS125" s="16"/>
      <c r="AT125" s="16"/>
      <c r="AU125" s="1"/>
      <c r="AV125" s="1"/>
      <c r="AW125" s="1"/>
      <c r="AX125" s="1"/>
      <c r="AY125" s="1"/>
      <c r="AZ125" s="1"/>
      <c r="BA125" s="1"/>
      <c r="BB125" s="1"/>
      <c r="BC125" s="1"/>
      <c r="BD125" s="1"/>
    </row>
    <row r="126" spans="1:56" ht="15" customHeight="1" x14ac:dyDescent="0.2">
      <c r="A126" s="3"/>
      <c r="B126" s="255"/>
      <c r="C126" s="255"/>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16"/>
      <c r="AR126" s="16"/>
      <c r="AS126" s="16"/>
      <c r="AT126" s="16"/>
      <c r="AU126" s="1"/>
      <c r="AV126" s="1"/>
      <c r="AW126" s="1"/>
      <c r="AX126" s="1"/>
      <c r="AY126" s="1"/>
      <c r="AZ126" s="1"/>
      <c r="BA126" s="1"/>
      <c r="BB126" s="1"/>
      <c r="BC126" s="1"/>
      <c r="BD126" s="1"/>
    </row>
    <row r="127" spans="1:56" ht="15" customHeight="1" x14ac:dyDescent="0.2">
      <c r="A127" s="3"/>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Z127" s="57"/>
      <c r="AA127" s="57"/>
      <c r="AB127" s="57"/>
      <c r="AC127" s="16"/>
      <c r="AD127" s="16"/>
      <c r="AE127" s="16"/>
      <c r="AF127" s="16"/>
      <c r="AG127" s="16"/>
      <c r="AH127" s="16"/>
      <c r="AI127" s="16"/>
      <c r="AJ127" s="16"/>
      <c r="AK127" s="16"/>
      <c r="AL127" s="16"/>
      <c r="AM127" s="16"/>
      <c r="AN127" s="16"/>
      <c r="AO127" s="16"/>
      <c r="AP127" s="16"/>
      <c r="AQ127" s="16"/>
      <c r="AR127" s="16"/>
      <c r="AS127" s="16"/>
      <c r="AT127" s="16"/>
      <c r="AU127" s="1"/>
      <c r="AV127" s="1"/>
      <c r="AW127" s="1"/>
      <c r="AX127" s="1"/>
      <c r="AY127" s="1"/>
      <c r="AZ127" s="1"/>
      <c r="BA127" s="1"/>
      <c r="BB127" s="1"/>
      <c r="BC127" s="1"/>
      <c r="BD127" s="1"/>
    </row>
    <row r="128" spans="1:56" ht="15" customHeight="1" x14ac:dyDescent="0.2">
      <c r="A128" s="3"/>
      <c r="B128" s="16"/>
      <c r="C128" s="139" t="s">
        <v>48</v>
      </c>
      <c r="D128" s="135"/>
      <c r="E128" s="135"/>
      <c r="F128" s="135"/>
      <c r="G128" s="135"/>
      <c r="H128" s="16"/>
      <c r="I128" s="85"/>
      <c r="J128" s="85"/>
      <c r="K128" s="85"/>
      <c r="L128" s="86"/>
      <c r="M128" s="85"/>
      <c r="N128" s="85"/>
      <c r="O128" s="85"/>
      <c r="P128" s="86"/>
      <c r="Q128" s="85"/>
      <c r="R128" s="85"/>
      <c r="S128" s="85"/>
      <c r="T128" s="86"/>
      <c r="U128" s="85"/>
      <c r="V128" s="85"/>
      <c r="W128" s="85"/>
      <c r="X128" s="86"/>
      <c r="Y128" s="87"/>
      <c r="Z128" s="57"/>
      <c r="AA128" s="57"/>
      <c r="AB128" s="57"/>
      <c r="AC128" s="25"/>
      <c r="AD128" s="25"/>
      <c r="AE128" s="25"/>
      <c r="AF128" s="25"/>
      <c r="AG128" s="25"/>
      <c r="AH128" s="25"/>
      <c r="AI128" s="25"/>
      <c r="AJ128" s="25"/>
      <c r="AK128" s="25"/>
      <c r="AL128" s="25"/>
      <c r="AM128" s="25"/>
      <c r="AN128" s="25"/>
      <c r="AO128" s="25"/>
      <c r="AP128" s="25"/>
      <c r="AQ128" s="16"/>
      <c r="AR128" s="16"/>
      <c r="AS128" s="16"/>
      <c r="AT128" s="16"/>
      <c r="AU128" s="1"/>
      <c r="AV128" s="1"/>
      <c r="AW128" s="1"/>
      <c r="AX128" s="1"/>
      <c r="AY128" s="1"/>
      <c r="AZ128" s="1"/>
      <c r="BA128" s="1"/>
      <c r="BB128" s="1"/>
      <c r="BC128" s="1"/>
      <c r="BD128" s="1"/>
    </row>
    <row r="129" spans="1:56" ht="2.25" customHeight="1" x14ac:dyDescent="0.2">
      <c r="A129" s="3"/>
      <c r="B129" s="16"/>
      <c r="C129" s="16"/>
      <c r="D129" s="16"/>
      <c r="E129" s="16"/>
      <c r="F129" s="16"/>
      <c r="G129" s="16"/>
      <c r="H129" s="16"/>
      <c r="I129" s="73"/>
      <c r="J129" s="73"/>
      <c r="K129" s="73"/>
      <c r="L129" s="73"/>
      <c r="M129" s="73"/>
      <c r="N129" s="73"/>
      <c r="O129" s="73"/>
      <c r="P129" s="73"/>
      <c r="Q129" s="73"/>
      <c r="R129" s="73"/>
      <c r="S129" s="73"/>
      <c r="T129" s="73"/>
      <c r="U129" s="73"/>
      <c r="V129" s="73"/>
      <c r="W129" s="73"/>
      <c r="X129" s="73"/>
      <c r="Y129" s="87"/>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
      <c r="AV129" s="1"/>
      <c r="AW129" s="1"/>
      <c r="AX129" s="1"/>
      <c r="AY129" s="1"/>
      <c r="AZ129" s="1"/>
      <c r="BA129" s="1"/>
      <c r="BB129" s="1"/>
      <c r="BC129" s="1"/>
      <c r="BD129" s="1"/>
    </row>
    <row r="130" spans="1:56" ht="15" customHeight="1" x14ac:dyDescent="0.2">
      <c r="A130" s="3"/>
      <c r="B130" s="16"/>
      <c r="C130" s="139" t="s">
        <v>49</v>
      </c>
      <c r="D130" s="135"/>
      <c r="E130" s="135"/>
      <c r="F130" s="135"/>
      <c r="G130" s="135"/>
      <c r="H130" s="16"/>
      <c r="I130" s="85"/>
      <c r="J130" s="85"/>
      <c r="K130" s="85"/>
      <c r="L130" s="86"/>
      <c r="M130" s="85"/>
      <c r="N130" s="85"/>
      <c r="O130" s="85"/>
      <c r="P130" s="86"/>
      <c r="Q130" s="73"/>
      <c r="R130" s="73"/>
      <c r="S130" s="73"/>
      <c r="T130" s="73"/>
      <c r="U130" s="73"/>
      <c r="V130" s="73"/>
      <c r="W130" s="73"/>
      <c r="X130" s="73"/>
      <c r="Y130" s="73"/>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
      <c r="AV130" s="1"/>
      <c r="AW130" s="1"/>
      <c r="AX130" s="1"/>
      <c r="AY130" s="1"/>
      <c r="AZ130" s="1"/>
      <c r="BA130" s="1"/>
      <c r="BB130" s="1"/>
      <c r="BC130" s="1"/>
      <c r="BD130" s="1"/>
    </row>
    <row r="131" spans="1:56" ht="15" customHeight="1" x14ac:dyDescent="0.2">
      <c r="A131" s="3"/>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
      <c r="AV131" s="1"/>
      <c r="AW131" s="1"/>
      <c r="AX131" s="1"/>
      <c r="AY131" s="1"/>
      <c r="AZ131" s="1"/>
      <c r="BA131" s="1"/>
      <c r="BB131" s="1"/>
      <c r="BC131" s="1"/>
      <c r="BD131" s="1"/>
    </row>
    <row r="132" spans="1:56" ht="15" customHeight="1" x14ac:dyDescent="0.2">
      <c r="A132" s="36">
        <v>13</v>
      </c>
      <c r="B132" s="133" t="s">
        <v>159</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6"/>
      <c r="AR132" s="16"/>
      <c r="AS132" s="16"/>
      <c r="AT132" s="16"/>
      <c r="AU132" s="1"/>
      <c r="AV132" s="1"/>
      <c r="AW132" s="1"/>
      <c r="AX132" s="1"/>
      <c r="AY132" s="1"/>
      <c r="AZ132" s="1"/>
      <c r="BA132" s="1"/>
      <c r="BB132" s="1"/>
      <c r="BC132" s="1"/>
      <c r="BD132" s="1"/>
    </row>
    <row r="133" spans="1:56" ht="15" customHeight="1" x14ac:dyDescent="0.2">
      <c r="A133" s="3"/>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
      <c r="AV133" s="1"/>
      <c r="AW133" s="1"/>
      <c r="AX133" s="1"/>
      <c r="AY133" s="1"/>
      <c r="AZ133" s="1"/>
      <c r="BA133" s="1"/>
      <c r="BB133" s="1"/>
      <c r="BC133" s="1"/>
      <c r="BD133" s="1"/>
    </row>
    <row r="134" spans="1:56" ht="15" customHeight="1" x14ac:dyDescent="0.2">
      <c r="A134" s="3"/>
      <c r="B134" s="66"/>
      <c r="C134" s="67"/>
      <c r="D134" s="67"/>
      <c r="E134" s="67"/>
      <c r="F134" s="88"/>
      <c r="G134" s="67"/>
      <c r="H134" s="67"/>
      <c r="I134" s="67"/>
      <c r="J134" s="88"/>
      <c r="K134" s="67"/>
      <c r="L134" s="67"/>
      <c r="M134" s="67"/>
      <c r="N134" s="60"/>
      <c r="O134" s="50"/>
      <c r="P134" s="50"/>
      <c r="Q134" s="16"/>
      <c r="R134" s="16"/>
      <c r="S134" s="16"/>
      <c r="T134" s="16"/>
      <c r="U134" s="16"/>
      <c r="V134" s="16"/>
      <c r="W134" s="16"/>
      <c r="X134" s="16"/>
      <c r="Y134" s="16"/>
      <c r="Z134" s="16"/>
      <c r="AA134" s="16"/>
      <c r="AB134" s="16"/>
      <c r="AC134" s="38"/>
      <c r="AD134" s="38"/>
      <c r="AE134" s="38"/>
      <c r="AF134" s="38"/>
      <c r="AG134" s="38"/>
      <c r="AH134" s="38"/>
      <c r="AI134" s="38"/>
      <c r="AJ134" s="38"/>
      <c r="AK134" s="38"/>
      <c r="AL134" s="38"/>
      <c r="AM134" s="38"/>
      <c r="AN134" s="38"/>
      <c r="AO134" s="38"/>
      <c r="AP134" s="38"/>
      <c r="AQ134" s="16"/>
      <c r="AR134" s="16"/>
      <c r="AS134" s="16"/>
      <c r="AT134" s="16"/>
      <c r="AU134" s="1"/>
      <c r="AV134" s="1"/>
      <c r="AW134" s="1"/>
      <c r="AX134" s="1"/>
      <c r="AY134" s="1"/>
      <c r="AZ134" s="1"/>
      <c r="BA134" s="1"/>
      <c r="BB134" s="1"/>
      <c r="BC134" s="1"/>
      <c r="BD134" s="1"/>
    </row>
    <row r="135" spans="1:56" ht="15" customHeight="1" x14ac:dyDescent="0.2">
      <c r="A135" s="3"/>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
      <c r="AV135" s="1"/>
      <c r="AW135" s="1"/>
      <c r="AX135" s="1"/>
      <c r="AY135" s="1"/>
      <c r="AZ135" s="1"/>
      <c r="BA135" s="1"/>
      <c r="BB135" s="1"/>
      <c r="BC135" s="1"/>
      <c r="BD135" s="1"/>
    </row>
    <row r="136" spans="1:56" ht="15" customHeight="1" x14ac:dyDescent="0.2">
      <c r="A136" s="36">
        <v>14</v>
      </c>
      <c r="B136" s="165" t="s">
        <v>160</v>
      </c>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6"/>
      <c r="AR136" s="16"/>
      <c r="AS136" s="16"/>
      <c r="AT136" s="16"/>
      <c r="AU136" s="1"/>
      <c r="AV136" s="1"/>
      <c r="AW136" s="1"/>
      <c r="AX136" s="1"/>
      <c r="AY136" s="1"/>
      <c r="AZ136" s="1"/>
      <c r="BA136" s="1"/>
      <c r="BB136" s="1"/>
      <c r="BC136" s="1"/>
      <c r="BD136" s="1"/>
    </row>
    <row r="137" spans="1:56" ht="2.25" customHeight="1" x14ac:dyDescent="0.2">
      <c r="A137" s="3"/>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
      <c r="AV137" s="1"/>
      <c r="AW137" s="1"/>
      <c r="AX137" s="1"/>
      <c r="AY137" s="1"/>
      <c r="AZ137" s="1"/>
      <c r="BA137" s="1"/>
      <c r="BB137" s="1"/>
      <c r="BC137" s="1"/>
      <c r="BD137" s="1"/>
    </row>
    <row r="138" spans="1:56" ht="15" customHeight="1" x14ac:dyDescent="0.2">
      <c r="A138" s="3"/>
      <c r="B138" s="22"/>
      <c r="C138" s="24" t="s">
        <v>161</v>
      </c>
      <c r="D138" s="24"/>
      <c r="E138" s="24"/>
      <c r="F138" s="24"/>
      <c r="G138" s="24"/>
      <c r="H138" s="24"/>
      <c r="I138" s="24"/>
      <c r="J138" s="24"/>
      <c r="K138" s="24"/>
      <c r="L138" s="24"/>
      <c r="M138" s="24"/>
      <c r="N138" s="24"/>
      <c r="O138" s="24"/>
      <c r="P138" s="24"/>
      <c r="Q138" s="24"/>
      <c r="R138" s="24"/>
      <c r="S138" s="24"/>
      <c r="T138" s="24"/>
      <c r="U138" s="24"/>
      <c r="V138" s="24"/>
      <c r="W138" s="24"/>
      <c r="X138" s="24"/>
      <c r="Y138" s="24"/>
      <c r="Z138" s="16"/>
      <c r="AA138" s="16"/>
      <c r="AB138" s="16"/>
      <c r="AC138" s="39"/>
      <c r="AD138" s="256"/>
      <c r="AE138" s="257"/>
      <c r="AF138" s="257"/>
      <c r="AG138" s="257"/>
      <c r="AH138" s="257"/>
      <c r="AI138" s="257"/>
      <c r="AJ138" s="257"/>
      <c r="AK138" s="257"/>
      <c r="AL138" s="257"/>
      <c r="AM138" s="257"/>
      <c r="AN138" s="257"/>
      <c r="AO138" s="257"/>
      <c r="AP138" s="258"/>
      <c r="AQ138" s="16"/>
      <c r="AR138" s="16"/>
      <c r="AS138" s="16"/>
      <c r="AT138" s="16"/>
      <c r="AU138" s="1"/>
      <c r="AV138" s="1"/>
      <c r="AW138" s="1"/>
      <c r="AX138" s="1"/>
      <c r="AY138" s="1"/>
      <c r="AZ138" s="1"/>
      <c r="BA138" s="1"/>
      <c r="BB138" s="1"/>
      <c r="BC138" s="1"/>
      <c r="BD138" s="1"/>
    </row>
    <row r="139" spans="1:56" ht="15" hidden="1" customHeight="1" x14ac:dyDescent="0.2">
      <c r="A139" s="3"/>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
      <c r="AV139" s="1"/>
      <c r="AW139" s="1"/>
      <c r="AX139" s="1"/>
      <c r="AY139" s="1"/>
      <c r="AZ139" s="1"/>
      <c r="BA139" s="1"/>
      <c r="BB139" s="1"/>
      <c r="BC139" s="1"/>
      <c r="BD139" s="1"/>
    </row>
    <row r="140" spans="1:56" ht="15" customHeight="1" x14ac:dyDescent="0.2">
      <c r="A140" s="3"/>
      <c r="B140" s="16"/>
      <c r="C140" s="135" t="s">
        <v>24</v>
      </c>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6"/>
      <c r="AR140" s="16"/>
      <c r="AS140" s="16"/>
      <c r="AT140" s="16"/>
      <c r="AU140" s="1"/>
      <c r="AV140" s="1"/>
      <c r="AW140" s="1"/>
      <c r="AX140" s="1"/>
      <c r="AY140" s="1"/>
      <c r="AZ140" s="1"/>
      <c r="BA140" s="1"/>
      <c r="BB140" s="1"/>
      <c r="BC140" s="1"/>
      <c r="BD140" s="1"/>
    </row>
    <row r="141" spans="1:56" ht="15" customHeight="1" x14ac:dyDescent="0.2">
      <c r="A141" s="3"/>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
      <c r="AV141" s="1"/>
      <c r="AW141" s="1"/>
      <c r="AX141" s="1"/>
      <c r="AY141" s="1"/>
      <c r="AZ141" s="1"/>
      <c r="BA141" s="1"/>
      <c r="BB141" s="1"/>
      <c r="BC141" s="1"/>
      <c r="BD141" s="1"/>
    </row>
    <row r="142" spans="1:56" ht="15" customHeight="1" x14ac:dyDescent="0.2">
      <c r="A142" s="3"/>
      <c r="B142" s="259" t="s">
        <v>50</v>
      </c>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c r="AO142" s="259"/>
      <c r="AP142" s="135"/>
      <c r="AQ142" s="16"/>
      <c r="AR142" s="16"/>
      <c r="AS142" s="16"/>
      <c r="AT142" s="16"/>
      <c r="AU142" s="1"/>
      <c r="AV142" s="1"/>
      <c r="AW142" s="1"/>
      <c r="AX142" s="1"/>
      <c r="AY142" s="1"/>
      <c r="AZ142" s="1"/>
      <c r="BA142" s="1"/>
      <c r="BB142" s="1"/>
      <c r="BC142" s="1"/>
      <c r="BD142" s="1"/>
    </row>
    <row r="143" spans="1:56" ht="15" customHeight="1" x14ac:dyDescent="0.2">
      <c r="A143" s="3"/>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
      <c r="AV143" s="1"/>
      <c r="AW143" s="1"/>
      <c r="AX143" s="1"/>
      <c r="AY143" s="1"/>
      <c r="AZ143" s="1"/>
      <c r="BA143" s="1"/>
      <c r="BB143" s="1"/>
      <c r="BC143" s="1"/>
      <c r="BD143" s="1"/>
    </row>
    <row r="144" spans="1:56" ht="30" customHeight="1" x14ac:dyDescent="0.2">
      <c r="A144" s="36">
        <v>15</v>
      </c>
      <c r="B144" s="133" t="s">
        <v>162</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6"/>
      <c r="AR144" s="16"/>
      <c r="AS144" s="16"/>
      <c r="AT144" s="16"/>
      <c r="AU144" s="1"/>
      <c r="AV144" s="1"/>
      <c r="AW144" s="1"/>
      <c r="AX144" s="1"/>
      <c r="AY144" s="1"/>
      <c r="AZ144" s="1"/>
      <c r="BA144" s="1"/>
      <c r="BB144" s="1"/>
      <c r="BC144" s="1"/>
      <c r="BD144" s="1"/>
    </row>
    <row r="145" spans="1:56" ht="15" hidden="1" customHeight="1" x14ac:dyDescent="0.2">
      <c r="A145" s="3"/>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
      <c r="AV145" s="1"/>
      <c r="AW145" s="1"/>
      <c r="AX145" s="1"/>
      <c r="AY145" s="1"/>
      <c r="AZ145" s="1"/>
      <c r="BA145" s="1"/>
      <c r="BB145" s="1"/>
      <c r="BC145" s="1"/>
      <c r="BD145" s="1"/>
    </row>
    <row r="146" spans="1:56" ht="15" customHeight="1" x14ac:dyDescent="0.2">
      <c r="A146" s="3"/>
      <c r="B146" s="16"/>
      <c r="C146" s="135" t="s">
        <v>23</v>
      </c>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6"/>
      <c r="AR146" s="16"/>
      <c r="AS146" s="16"/>
      <c r="AT146" s="16"/>
      <c r="AU146" s="1"/>
      <c r="AV146" s="1"/>
      <c r="AW146" s="1"/>
      <c r="AX146" s="1"/>
      <c r="AY146" s="1"/>
      <c r="AZ146" s="1"/>
      <c r="BA146" s="1"/>
      <c r="BB146" s="1"/>
      <c r="BC146" s="1"/>
      <c r="BD146" s="1"/>
    </row>
    <row r="147" spans="1:56" ht="15" hidden="1" customHeight="1" x14ac:dyDescent="0.2">
      <c r="A147" s="3"/>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
      <c r="AV147" s="1"/>
      <c r="AW147" s="1"/>
      <c r="AX147" s="1"/>
      <c r="AY147" s="1"/>
      <c r="AZ147" s="1"/>
      <c r="BA147" s="1"/>
      <c r="BB147" s="1"/>
      <c r="BC147" s="1"/>
      <c r="BD147" s="1"/>
    </row>
    <row r="148" spans="1:56" ht="15" customHeight="1" x14ac:dyDescent="0.2">
      <c r="A148" s="3"/>
      <c r="B148" s="16"/>
      <c r="C148" s="135" t="s">
        <v>163</v>
      </c>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6"/>
      <c r="AR148" s="16"/>
      <c r="AS148" s="16"/>
      <c r="AT148" s="16"/>
      <c r="AU148" s="1"/>
      <c r="AV148" s="1"/>
      <c r="AW148" s="1"/>
      <c r="AX148" s="1"/>
      <c r="AY148" s="1"/>
      <c r="AZ148" s="1"/>
      <c r="BA148" s="1"/>
      <c r="BB148" s="1"/>
      <c r="BC148" s="1"/>
      <c r="BD148" s="1"/>
    </row>
    <row r="149" spans="1:56" ht="15" customHeight="1" x14ac:dyDescent="0.2">
      <c r="A149" s="3"/>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
      <c r="AV149" s="1"/>
      <c r="AW149" s="1"/>
      <c r="AX149" s="1"/>
      <c r="AY149" s="1"/>
      <c r="AZ149" s="1"/>
      <c r="BA149" s="1"/>
      <c r="BB149" s="1"/>
      <c r="BC149" s="1"/>
      <c r="BD149" s="1"/>
    </row>
    <row r="150" spans="1:56" ht="15" customHeight="1" x14ac:dyDescent="0.2">
      <c r="A150" s="3">
        <v>16</v>
      </c>
      <c r="B150" s="133" t="s">
        <v>51</v>
      </c>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5"/>
      <c r="AQ150" s="16"/>
      <c r="AR150" s="16"/>
      <c r="AS150" s="16"/>
      <c r="AT150" s="16"/>
      <c r="AU150" s="1"/>
      <c r="AV150" s="1"/>
      <c r="AW150" s="1"/>
      <c r="AX150" s="1"/>
      <c r="AY150" s="1"/>
      <c r="AZ150" s="1"/>
      <c r="BA150" s="1"/>
      <c r="BB150" s="1"/>
      <c r="BC150" s="1"/>
      <c r="BD150" s="1"/>
    </row>
    <row r="151" spans="1:56" ht="15" customHeight="1" x14ac:dyDescent="0.2">
      <c r="A151" s="3"/>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5"/>
      <c r="AQ151" s="16"/>
      <c r="AR151" s="16"/>
      <c r="AS151" s="16"/>
      <c r="AT151" s="16"/>
      <c r="AU151" s="1"/>
      <c r="AV151" s="1"/>
      <c r="AW151" s="1"/>
      <c r="AX151" s="1"/>
      <c r="AY151" s="1"/>
      <c r="AZ151" s="1"/>
      <c r="BA151" s="1"/>
      <c r="BB151" s="1"/>
      <c r="BC151" s="1"/>
      <c r="BD151" s="1"/>
    </row>
    <row r="152" spans="1:56" ht="15" hidden="1" customHeight="1" x14ac:dyDescent="0.2">
      <c r="A152" s="3"/>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6"/>
      <c r="AQ152" s="16"/>
      <c r="AR152" s="16"/>
      <c r="AS152" s="16"/>
      <c r="AT152" s="16"/>
      <c r="AU152" s="1"/>
      <c r="AV152" s="1"/>
      <c r="AW152" s="1"/>
      <c r="AX152" s="1"/>
      <c r="AY152" s="1"/>
      <c r="AZ152" s="1"/>
      <c r="BA152" s="1"/>
      <c r="BB152" s="1"/>
      <c r="BC152" s="1"/>
      <c r="BD152" s="1"/>
    </row>
    <row r="153" spans="1:56" ht="15" customHeight="1" x14ac:dyDescent="0.2">
      <c r="A153" s="3"/>
      <c r="B153" s="16"/>
      <c r="C153" s="135" t="s">
        <v>164</v>
      </c>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6"/>
      <c r="AR153" s="16"/>
      <c r="AS153" s="16"/>
      <c r="AT153" s="16"/>
      <c r="AU153" s="1"/>
      <c r="AV153" s="1"/>
      <c r="AW153" s="1"/>
      <c r="AX153" s="1"/>
      <c r="AY153" s="1"/>
      <c r="AZ153" s="1"/>
      <c r="BA153" s="1"/>
      <c r="BB153" s="1"/>
      <c r="BC153" s="1"/>
      <c r="BD153" s="1"/>
    </row>
    <row r="154" spans="1:56" ht="15" hidden="1" customHeight="1" x14ac:dyDescent="0.2">
      <c r="A154" s="3"/>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
      <c r="AV154" s="1"/>
      <c r="AW154" s="1"/>
      <c r="AX154" s="1"/>
      <c r="AY154" s="1"/>
      <c r="AZ154" s="1"/>
      <c r="BA154" s="1"/>
      <c r="BB154" s="1"/>
      <c r="BC154" s="1"/>
      <c r="BD154" s="1"/>
    </row>
    <row r="155" spans="1:56" ht="15" customHeight="1" x14ac:dyDescent="0.2">
      <c r="A155" s="3"/>
      <c r="B155" s="16"/>
      <c r="C155" s="135" t="s">
        <v>165</v>
      </c>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6"/>
      <c r="AR155" s="16"/>
      <c r="AS155" s="16"/>
      <c r="AT155" s="16"/>
      <c r="AU155" s="1"/>
      <c r="AV155" s="1"/>
      <c r="AW155" s="1"/>
      <c r="AX155" s="1"/>
      <c r="AY155" s="1"/>
      <c r="AZ155" s="1"/>
      <c r="BA155" s="1"/>
      <c r="BB155" s="1"/>
      <c r="BC155" s="1"/>
      <c r="BD155" s="1"/>
    </row>
    <row r="156" spans="1:56" ht="2.25" customHeight="1" x14ac:dyDescent="0.2">
      <c r="A156" s="3"/>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2"/>
      <c r="AV156" s="2"/>
      <c r="AW156" s="2"/>
      <c r="AX156" s="2"/>
      <c r="AY156" s="2"/>
      <c r="AZ156" s="2"/>
      <c r="BA156" s="2"/>
      <c r="BB156" s="2"/>
      <c r="BC156" s="2"/>
      <c r="BD156" s="2"/>
    </row>
    <row r="157" spans="1:56" ht="15" customHeight="1" x14ac:dyDescent="0.2">
      <c r="A157" s="139"/>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6"/>
      <c r="AR157" s="16"/>
      <c r="AS157" s="16"/>
      <c r="AT157" s="16"/>
      <c r="AU157" s="1"/>
      <c r="AV157" s="1"/>
      <c r="AW157" s="1"/>
      <c r="AX157" s="1"/>
      <c r="AY157" s="1"/>
      <c r="AZ157" s="1"/>
      <c r="BA157" s="1"/>
      <c r="BB157" s="1"/>
      <c r="BC157" s="1"/>
      <c r="BD157" s="1"/>
    </row>
    <row r="158" spans="1:56" ht="15" customHeight="1" x14ac:dyDescent="0.2">
      <c r="A158" s="3">
        <v>17</v>
      </c>
      <c r="B158" s="133" t="s">
        <v>52</v>
      </c>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6"/>
      <c r="AR158" s="16"/>
      <c r="AS158" s="16"/>
      <c r="AT158" s="16"/>
      <c r="AU158" s="1"/>
      <c r="AV158" s="1"/>
      <c r="AW158" s="1"/>
      <c r="AX158" s="1"/>
      <c r="AY158" s="1"/>
      <c r="AZ158" s="1"/>
      <c r="BA158" s="1"/>
      <c r="BB158" s="1"/>
      <c r="BC158" s="1"/>
      <c r="BD158" s="1"/>
    </row>
    <row r="159" spans="1:56" ht="15" customHeight="1" x14ac:dyDescent="0.2">
      <c r="A159" s="3"/>
      <c r="B159" s="22"/>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
      <c r="AV159" s="1"/>
      <c r="AW159" s="1"/>
      <c r="AX159" s="1"/>
      <c r="AY159" s="1"/>
      <c r="AZ159" s="1"/>
      <c r="BA159" s="1"/>
      <c r="BB159" s="1"/>
      <c r="BC159" s="1"/>
      <c r="BD159" s="1"/>
    </row>
    <row r="160" spans="1:56" ht="15" customHeight="1" x14ac:dyDescent="0.2">
      <c r="A160" s="3"/>
      <c r="B160" s="139" t="s">
        <v>53</v>
      </c>
      <c r="C160" s="135"/>
      <c r="D160" s="135"/>
      <c r="E160" s="135"/>
      <c r="F160" s="135"/>
      <c r="G160" s="135"/>
      <c r="H160" s="135"/>
      <c r="I160" s="135"/>
      <c r="J160" s="135"/>
      <c r="K160" s="135"/>
      <c r="L160" s="135"/>
      <c r="M160" s="135"/>
      <c r="N160" s="135"/>
      <c r="O160" s="135"/>
      <c r="P160" s="16"/>
      <c r="Q160" s="260"/>
      <c r="R160" s="261"/>
      <c r="S160" s="261"/>
      <c r="T160" s="261"/>
      <c r="U160" s="261"/>
      <c r="V160" s="261"/>
      <c r="W160" s="261"/>
      <c r="X160" s="261"/>
      <c r="Y160" s="261"/>
      <c r="Z160" s="261"/>
      <c r="AA160" s="261"/>
      <c r="AB160" s="261"/>
      <c r="AC160" s="261"/>
      <c r="AD160" s="261"/>
      <c r="AE160" s="261"/>
      <c r="AF160" s="261"/>
      <c r="AG160" s="261"/>
      <c r="AH160" s="261"/>
      <c r="AI160" s="261"/>
      <c r="AJ160" s="261"/>
      <c r="AK160" s="261"/>
      <c r="AL160" s="261"/>
      <c r="AM160" s="261"/>
      <c r="AN160" s="261"/>
      <c r="AO160" s="261"/>
      <c r="AP160" s="262"/>
      <c r="AQ160" s="16"/>
      <c r="AR160" s="16"/>
      <c r="AS160" s="16"/>
      <c r="AT160" s="16"/>
      <c r="AU160" s="1"/>
      <c r="AV160" s="1"/>
      <c r="AW160" s="1"/>
      <c r="AX160" s="1"/>
      <c r="AY160" s="1"/>
      <c r="AZ160" s="1"/>
      <c r="BA160" s="1"/>
      <c r="BB160" s="1"/>
      <c r="BC160" s="1"/>
      <c r="BD160" s="1"/>
    </row>
    <row r="161" spans="1:56" ht="15" customHeight="1" x14ac:dyDescent="0.2">
      <c r="A161" s="3"/>
      <c r="B161" s="16"/>
      <c r="C161" s="17"/>
      <c r="D161" s="17"/>
      <c r="E161" s="17"/>
      <c r="F161" s="17"/>
      <c r="G161" s="17"/>
      <c r="H161" s="17"/>
      <c r="I161" s="17"/>
      <c r="J161" s="17"/>
      <c r="K161" s="17"/>
      <c r="L161" s="17"/>
      <c r="M161" s="17"/>
      <c r="N161" s="17"/>
      <c r="O161" s="16"/>
      <c r="P161" s="17"/>
      <c r="Q161" s="263"/>
      <c r="R161" s="264"/>
      <c r="S161" s="264"/>
      <c r="T161" s="264"/>
      <c r="U161" s="264"/>
      <c r="V161" s="264"/>
      <c r="W161" s="264"/>
      <c r="X161" s="264"/>
      <c r="Y161" s="264"/>
      <c r="Z161" s="264"/>
      <c r="AA161" s="264"/>
      <c r="AB161" s="264"/>
      <c r="AC161" s="264"/>
      <c r="AD161" s="264"/>
      <c r="AE161" s="264"/>
      <c r="AF161" s="264"/>
      <c r="AG161" s="264"/>
      <c r="AH161" s="264"/>
      <c r="AI161" s="264"/>
      <c r="AJ161" s="264"/>
      <c r="AK161" s="264"/>
      <c r="AL161" s="264"/>
      <c r="AM161" s="264"/>
      <c r="AN161" s="264"/>
      <c r="AO161" s="264"/>
      <c r="AP161" s="265"/>
      <c r="AQ161" s="16"/>
      <c r="AR161" s="16"/>
      <c r="AS161" s="16"/>
      <c r="AT161" s="16"/>
      <c r="AU161" s="1"/>
      <c r="AV161" s="1"/>
      <c r="AW161" s="1"/>
      <c r="AX161" s="1"/>
      <c r="AY161" s="1"/>
      <c r="AZ161" s="1"/>
      <c r="BA161" s="1"/>
      <c r="BB161" s="1"/>
      <c r="BC161" s="1"/>
      <c r="BD161" s="1"/>
    </row>
    <row r="162" spans="1:56" ht="2.25" customHeight="1" x14ac:dyDescent="0.2">
      <c r="A162" s="3"/>
      <c r="B162" s="16"/>
      <c r="C162" s="16"/>
      <c r="D162" s="16"/>
      <c r="E162" s="16"/>
      <c r="F162" s="16"/>
      <c r="G162" s="16"/>
      <c r="H162" s="16"/>
      <c r="I162" s="16"/>
      <c r="J162" s="16"/>
      <c r="K162" s="16"/>
      <c r="L162" s="16"/>
      <c r="M162" s="15"/>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
      <c r="AV162" s="1"/>
      <c r="AW162" s="1"/>
      <c r="AX162" s="1"/>
      <c r="AY162" s="1"/>
      <c r="AZ162" s="1"/>
      <c r="BA162" s="1"/>
      <c r="BB162" s="1"/>
      <c r="BC162" s="1"/>
      <c r="BD162" s="1"/>
    </row>
    <row r="163" spans="1:56" ht="15" customHeight="1" x14ac:dyDescent="0.2">
      <c r="A163" s="3"/>
      <c r="B163" s="112" t="s">
        <v>54</v>
      </c>
      <c r="C163" s="135"/>
      <c r="D163" s="135"/>
      <c r="E163" s="135"/>
      <c r="F163" s="135"/>
      <c r="G163" s="135"/>
      <c r="H163" s="135"/>
      <c r="I163" s="135"/>
      <c r="J163" s="135"/>
      <c r="K163" s="135"/>
      <c r="L163" s="135"/>
      <c r="M163" s="135"/>
      <c r="N163" s="135"/>
      <c r="O163" s="135"/>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2"/>
      <c r="AV163" s="2"/>
      <c r="AW163" s="2"/>
      <c r="AX163" s="2"/>
      <c r="AY163" s="2"/>
      <c r="AZ163" s="2"/>
      <c r="BA163" s="2"/>
      <c r="BB163" s="2"/>
      <c r="BC163" s="2"/>
      <c r="BD163" s="2"/>
    </row>
    <row r="164" spans="1:56" ht="2.25" customHeight="1" x14ac:dyDescent="0.2">
      <c r="A164" s="3"/>
      <c r="B164" s="16"/>
      <c r="C164" s="16"/>
      <c r="D164" s="16"/>
      <c r="E164" s="16"/>
      <c r="F164" s="16"/>
      <c r="G164" s="16"/>
      <c r="H164" s="16"/>
      <c r="I164" s="16"/>
      <c r="J164" s="16"/>
      <c r="K164" s="16"/>
      <c r="L164" s="16"/>
      <c r="M164" s="16"/>
      <c r="N164" s="15"/>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
      <c r="AV164" s="1"/>
      <c r="AW164" s="1"/>
      <c r="AX164" s="1"/>
      <c r="AY164" s="1"/>
      <c r="AZ164" s="1"/>
      <c r="BA164" s="1"/>
      <c r="BB164" s="1"/>
      <c r="BC164" s="1"/>
      <c r="BD164" s="1"/>
    </row>
    <row r="165" spans="1:56" ht="15" customHeight="1" x14ac:dyDescent="0.2">
      <c r="A165" s="3"/>
      <c r="B165" s="112" t="s">
        <v>27</v>
      </c>
      <c r="C165" s="135"/>
      <c r="D165" s="135"/>
      <c r="E165" s="135"/>
      <c r="F165" s="135"/>
      <c r="G165" s="135"/>
      <c r="H165" s="135"/>
      <c r="I165" s="135"/>
      <c r="J165" s="135"/>
      <c r="K165" s="135"/>
      <c r="L165" s="135"/>
      <c r="M165" s="135"/>
      <c r="N165" s="135"/>
      <c r="O165" s="135"/>
      <c r="P165" s="16"/>
      <c r="Q165" s="235"/>
      <c r="R165" s="236"/>
      <c r="S165" s="236"/>
      <c r="T165" s="236"/>
      <c r="U165" s="236"/>
      <c r="V165" s="236"/>
      <c r="W165" s="236"/>
      <c r="X165" s="236"/>
      <c r="Y165" s="236"/>
      <c r="Z165" s="236"/>
      <c r="AA165" s="236"/>
      <c r="AB165" s="236"/>
      <c r="AC165" s="236"/>
      <c r="AD165" s="236"/>
      <c r="AE165" s="236"/>
      <c r="AF165" s="236"/>
      <c r="AG165" s="236"/>
      <c r="AH165" s="236"/>
      <c r="AI165" s="236"/>
      <c r="AJ165" s="236"/>
      <c r="AK165" s="237"/>
      <c r="AL165" s="41"/>
      <c r="AM165" s="238"/>
      <c r="AN165" s="239"/>
      <c r="AO165" s="239"/>
      <c r="AP165" s="240"/>
      <c r="AQ165" s="16"/>
      <c r="AR165" s="16"/>
      <c r="AS165" s="16"/>
      <c r="AT165" s="16"/>
      <c r="AU165" s="1"/>
      <c r="AV165" s="1"/>
      <c r="AW165" s="1"/>
      <c r="AX165" s="1"/>
      <c r="AY165" s="1"/>
      <c r="AZ165" s="1"/>
      <c r="BA165" s="1"/>
      <c r="BB165" s="1"/>
      <c r="BC165" s="1"/>
      <c r="BD165" s="1"/>
    </row>
    <row r="166" spans="1:56" ht="2.25" customHeight="1" x14ac:dyDescent="0.2">
      <c r="A166" s="3"/>
      <c r="B166" s="16"/>
      <c r="C166" s="16"/>
      <c r="D166" s="16"/>
      <c r="E166" s="16"/>
      <c r="F166" s="16"/>
      <c r="G166" s="16"/>
      <c r="H166" s="16"/>
      <c r="I166" s="16"/>
      <c r="J166" s="16"/>
      <c r="K166" s="16"/>
      <c r="L166" s="16"/>
      <c r="M166" s="16"/>
      <c r="N166" s="15"/>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
      <c r="AV166" s="1"/>
      <c r="AW166" s="1"/>
      <c r="AX166" s="1"/>
      <c r="AY166" s="1"/>
      <c r="AZ166" s="1"/>
      <c r="BA166" s="1"/>
      <c r="BB166" s="1"/>
      <c r="BC166" s="1"/>
      <c r="BD166" s="1"/>
    </row>
    <row r="167" spans="1:56" ht="15" customHeight="1" x14ac:dyDescent="0.2">
      <c r="A167" s="3"/>
      <c r="B167" s="112" t="s">
        <v>28</v>
      </c>
      <c r="C167" s="135"/>
      <c r="D167" s="135"/>
      <c r="E167" s="135"/>
      <c r="F167" s="135"/>
      <c r="G167" s="135"/>
      <c r="H167" s="135"/>
      <c r="I167" s="135"/>
      <c r="J167" s="135"/>
      <c r="K167" s="135"/>
      <c r="L167" s="135"/>
      <c r="M167" s="135"/>
      <c r="N167" s="135"/>
      <c r="O167" s="135"/>
      <c r="P167" s="16"/>
      <c r="Q167" s="238"/>
      <c r="R167" s="239"/>
      <c r="S167" s="239"/>
      <c r="T167" s="240"/>
      <c r="U167" s="41"/>
      <c r="V167" s="235"/>
      <c r="W167" s="236"/>
      <c r="X167" s="236"/>
      <c r="Y167" s="236"/>
      <c r="Z167" s="236"/>
      <c r="AA167" s="236"/>
      <c r="AB167" s="236"/>
      <c r="AC167" s="236"/>
      <c r="AD167" s="236"/>
      <c r="AE167" s="236"/>
      <c r="AF167" s="236"/>
      <c r="AG167" s="236"/>
      <c r="AH167" s="236"/>
      <c r="AI167" s="236"/>
      <c r="AJ167" s="236"/>
      <c r="AK167" s="236"/>
      <c r="AL167" s="236"/>
      <c r="AM167" s="236"/>
      <c r="AN167" s="236"/>
      <c r="AO167" s="236"/>
      <c r="AP167" s="237"/>
      <c r="AQ167" s="16"/>
      <c r="AR167" s="16"/>
      <c r="AS167" s="16"/>
      <c r="AT167" s="16"/>
      <c r="AU167" s="1"/>
      <c r="AV167" s="1"/>
      <c r="AW167" s="1"/>
      <c r="AX167" s="1"/>
      <c r="AY167" s="1"/>
      <c r="AZ167" s="1"/>
      <c r="BA167" s="1"/>
      <c r="BB167" s="1"/>
      <c r="BC167" s="1"/>
      <c r="BD167" s="1"/>
    </row>
    <row r="168" spans="1:56" ht="2.25" customHeight="1" x14ac:dyDescent="0.2">
      <c r="A168" s="3"/>
      <c r="B168" s="16"/>
      <c r="C168" s="16"/>
      <c r="D168" s="16"/>
      <c r="E168" s="16"/>
      <c r="F168" s="16"/>
      <c r="G168" s="16"/>
      <c r="H168" s="16"/>
      <c r="I168" s="16"/>
      <c r="J168" s="16"/>
      <c r="K168" s="16"/>
      <c r="L168" s="16"/>
      <c r="M168" s="16"/>
      <c r="N168" s="15"/>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
      <c r="AV168" s="1"/>
      <c r="AW168" s="1"/>
      <c r="AX168" s="1"/>
      <c r="AY168" s="1"/>
      <c r="AZ168" s="1"/>
      <c r="BA168" s="1"/>
      <c r="BB168" s="1"/>
      <c r="BC168" s="1"/>
      <c r="BD168" s="1"/>
    </row>
    <row r="169" spans="1:56" ht="15" customHeight="1" x14ac:dyDescent="0.2">
      <c r="A169" s="3"/>
      <c r="B169" s="112" t="s">
        <v>55</v>
      </c>
      <c r="C169" s="135"/>
      <c r="D169" s="135"/>
      <c r="E169" s="135"/>
      <c r="F169" s="135"/>
      <c r="G169" s="135"/>
      <c r="H169" s="135"/>
      <c r="I169" s="135"/>
      <c r="J169" s="135"/>
      <c r="K169" s="135"/>
      <c r="L169" s="135"/>
      <c r="M169" s="135"/>
      <c r="N169" s="135"/>
      <c r="O169" s="135"/>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
      <c r="AV169" s="1"/>
      <c r="AW169" s="1"/>
      <c r="AX169" s="1"/>
      <c r="AY169" s="1"/>
      <c r="AZ169" s="1"/>
      <c r="BA169" s="1"/>
      <c r="BB169" s="1"/>
      <c r="BC169" s="1"/>
      <c r="BD169" s="1"/>
    </row>
    <row r="170" spans="1:56" ht="2.25" customHeight="1" x14ac:dyDescent="0.2">
      <c r="A170" s="3"/>
      <c r="B170" s="16"/>
      <c r="C170" s="16"/>
      <c r="D170" s="16"/>
      <c r="E170" s="16"/>
      <c r="F170" s="16"/>
      <c r="G170" s="16"/>
      <c r="H170" s="16"/>
      <c r="I170" s="16"/>
      <c r="J170" s="16"/>
      <c r="K170" s="16"/>
      <c r="L170" s="16"/>
      <c r="M170" s="16"/>
      <c r="N170" s="15"/>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
      <c r="AV170" s="1"/>
      <c r="AW170" s="1"/>
      <c r="AX170" s="1"/>
      <c r="AY170" s="1"/>
      <c r="AZ170" s="1"/>
      <c r="BA170" s="1"/>
      <c r="BB170" s="1"/>
      <c r="BC170" s="1"/>
      <c r="BD170" s="1"/>
    </row>
    <row r="171" spans="1:56" ht="15" customHeight="1" x14ac:dyDescent="0.2">
      <c r="A171" s="3"/>
      <c r="B171" s="112" t="s">
        <v>27</v>
      </c>
      <c r="C171" s="135"/>
      <c r="D171" s="135"/>
      <c r="E171" s="135"/>
      <c r="F171" s="135"/>
      <c r="G171" s="135"/>
      <c r="H171" s="135"/>
      <c r="I171" s="135"/>
      <c r="J171" s="135"/>
      <c r="K171" s="135"/>
      <c r="L171" s="135"/>
      <c r="M171" s="135"/>
      <c r="N171" s="135"/>
      <c r="O171" s="135"/>
      <c r="P171" s="16"/>
      <c r="Q171" s="235"/>
      <c r="R171" s="236"/>
      <c r="S171" s="236"/>
      <c r="T171" s="236"/>
      <c r="U171" s="236"/>
      <c r="V171" s="236"/>
      <c r="W171" s="236"/>
      <c r="X171" s="236"/>
      <c r="Y171" s="236"/>
      <c r="Z171" s="236"/>
      <c r="AA171" s="236"/>
      <c r="AB171" s="236"/>
      <c r="AC171" s="236"/>
      <c r="AD171" s="236"/>
      <c r="AE171" s="236"/>
      <c r="AF171" s="236"/>
      <c r="AG171" s="236"/>
      <c r="AH171" s="236"/>
      <c r="AI171" s="236"/>
      <c r="AJ171" s="236"/>
      <c r="AK171" s="237"/>
      <c r="AL171" s="41"/>
      <c r="AM171" s="238"/>
      <c r="AN171" s="239"/>
      <c r="AO171" s="239"/>
      <c r="AP171" s="240"/>
      <c r="AQ171" s="16"/>
      <c r="AR171" s="16"/>
      <c r="AS171" s="16"/>
      <c r="AT171" s="16"/>
      <c r="AU171" s="1"/>
      <c r="AV171" s="1"/>
      <c r="AW171" s="1"/>
      <c r="AX171" s="1"/>
      <c r="AY171" s="1"/>
      <c r="AZ171" s="1"/>
      <c r="BA171" s="1"/>
      <c r="BB171" s="1"/>
      <c r="BC171" s="1"/>
      <c r="BD171" s="1"/>
    </row>
    <row r="172" spans="1:56" ht="2.25" customHeight="1" x14ac:dyDescent="0.2">
      <c r="A172" s="3"/>
      <c r="B172" s="16"/>
      <c r="C172" s="16"/>
      <c r="D172" s="16"/>
      <c r="E172" s="16"/>
      <c r="F172" s="16"/>
      <c r="G172" s="16"/>
      <c r="H172" s="16"/>
      <c r="I172" s="16"/>
      <c r="J172" s="16"/>
      <c r="K172" s="16"/>
      <c r="L172" s="16"/>
      <c r="M172" s="16"/>
      <c r="N172" s="15"/>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
      <c r="AV172" s="1"/>
      <c r="AW172" s="1"/>
      <c r="AX172" s="1"/>
      <c r="AY172" s="1"/>
      <c r="AZ172" s="1"/>
      <c r="BA172" s="1"/>
      <c r="BB172" s="1"/>
      <c r="BC172" s="1"/>
      <c r="BD172" s="1"/>
    </row>
    <row r="173" spans="1:56" ht="15" customHeight="1" x14ac:dyDescent="0.2">
      <c r="A173" s="3"/>
      <c r="B173" s="112" t="s">
        <v>28</v>
      </c>
      <c r="C173" s="135"/>
      <c r="D173" s="135"/>
      <c r="E173" s="135"/>
      <c r="F173" s="135"/>
      <c r="G173" s="135"/>
      <c r="H173" s="135"/>
      <c r="I173" s="135"/>
      <c r="J173" s="135"/>
      <c r="K173" s="135"/>
      <c r="L173" s="135"/>
      <c r="M173" s="135"/>
      <c r="N173" s="135"/>
      <c r="O173" s="135"/>
      <c r="P173" s="16"/>
      <c r="Q173" s="238"/>
      <c r="R173" s="239"/>
      <c r="S173" s="239"/>
      <c r="T173" s="240"/>
      <c r="U173" s="41"/>
      <c r="V173" s="235"/>
      <c r="W173" s="236"/>
      <c r="X173" s="236"/>
      <c r="Y173" s="236"/>
      <c r="Z173" s="236"/>
      <c r="AA173" s="236"/>
      <c r="AB173" s="236"/>
      <c r="AC173" s="236"/>
      <c r="AD173" s="236"/>
      <c r="AE173" s="236"/>
      <c r="AF173" s="236"/>
      <c r="AG173" s="236"/>
      <c r="AH173" s="236"/>
      <c r="AI173" s="236"/>
      <c r="AJ173" s="236"/>
      <c r="AK173" s="236"/>
      <c r="AL173" s="236"/>
      <c r="AM173" s="236"/>
      <c r="AN173" s="236"/>
      <c r="AO173" s="236"/>
      <c r="AP173" s="237"/>
      <c r="AQ173" s="16"/>
      <c r="AR173" s="16"/>
      <c r="AS173" s="16"/>
      <c r="AT173" s="16"/>
      <c r="AU173" s="1"/>
      <c r="AV173" s="1"/>
      <c r="AW173" s="1"/>
      <c r="AX173" s="1"/>
      <c r="AY173" s="1"/>
      <c r="AZ173" s="1"/>
      <c r="BA173" s="1"/>
      <c r="BB173" s="1"/>
      <c r="BC173" s="1"/>
      <c r="BD173" s="1"/>
    </row>
    <row r="174" spans="1:56" ht="15" customHeight="1" x14ac:dyDescent="0.2">
      <c r="A174" s="3"/>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
      <c r="AV174" s="1"/>
      <c r="AW174" s="1"/>
      <c r="AX174" s="1"/>
      <c r="AY174" s="1"/>
      <c r="AZ174" s="1"/>
      <c r="BA174" s="1"/>
      <c r="BB174" s="1"/>
      <c r="BC174" s="1"/>
      <c r="BD174" s="1"/>
    </row>
    <row r="175" spans="1:56" ht="15" customHeight="1" x14ac:dyDescent="0.2">
      <c r="A175" s="3"/>
      <c r="B175" s="116" t="s">
        <v>56</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7"/>
      <c r="AQ175" s="16"/>
      <c r="AR175" s="16"/>
      <c r="AS175" s="16"/>
      <c r="AT175" s="16"/>
      <c r="AU175" s="1"/>
      <c r="AV175" s="1"/>
      <c r="AW175" s="1"/>
      <c r="AX175" s="1"/>
      <c r="AY175" s="1"/>
      <c r="AZ175" s="1"/>
      <c r="BA175" s="1"/>
      <c r="BB175" s="1"/>
      <c r="BC175" s="1"/>
      <c r="BD175" s="1"/>
    </row>
    <row r="176" spans="1:56" ht="2.25" customHeight="1" x14ac:dyDescent="0.2">
      <c r="A176" s="3"/>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
      <c r="AV176" s="1"/>
      <c r="AW176" s="1"/>
      <c r="AX176" s="1"/>
      <c r="AY176" s="1"/>
      <c r="AZ176" s="1"/>
      <c r="BA176" s="1"/>
      <c r="BB176" s="1"/>
      <c r="BC176" s="1"/>
      <c r="BD176" s="1"/>
    </row>
    <row r="177" spans="1:56" ht="15" customHeight="1" x14ac:dyDescent="0.2">
      <c r="A177" s="36">
        <v>18</v>
      </c>
      <c r="B177" s="222" t="s">
        <v>166</v>
      </c>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6"/>
      <c r="AR177" s="16"/>
      <c r="AS177" s="16"/>
      <c r="AT177" s="16"/>
      <c r="AU177" s="1"/>
      <c r="AV177" s="1"/>
      <c r="AW177" s="1"/>
      <c r="AX177" s="1"/>
      <c r="AY177" s="1"/>
      <c r="AZ177" s="1"/>
      <c r="BA177" s="1"/>
      <c r="BB177" s="1"/>
      <c r="BC177" s="1"/>
      <c r="BD177" s="1"/>
    </row>
    <row r="178" spans="1:56" ht="15" customHeight="1" x14ac:dyDescent="0.2">
      <c r="A178" s="3"/>
      <c r="B178" s="16"/>
      <c r="C178" s="135" t="s">
        <v>167</v>
      </c>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6"/>
      <c r="AR178" s="16"/>
      <c r="AS178" s="16"/>
      <c r="AT178" s="16"/>
      <c r="AU178" s="1"/>
      <c r="AV178" s="1"/>
      <c r="AW178" s="1"/>
      <c r="AX178" s="1"/>
      <c r="AY178" s="1"/>
      <c r="AZ178" s="1"/>
      <c r="BA178" s="1"/>
      <c r="BB178" s="1"/>
      <c r="BC178" s="1"/>
      <c r="BD178" s="1"/>
    </row>
    <row r="179" spans="1:56" ht="15" hidden="1" customHeight="1" x14ac:dyDescent="0.2">
      <c r="A179" s="3"/>
      <c r="B179" s="16"/>
      <c r="C179" s="16"/>
      <c r="D179" s="16"/>
      <c r="E179" s="16"/>
      <c r="F179" s="16"/>
      <c r="G179" s="16"/>
      <c r="H179" s="16"/>
      <c r="I179" s="16"/>
      <c r="J179" s="16"/>
      <c r="K179" s="16"/>
      <c r="L179" s="16"/>
      <c r="M179" s="16"/>
      <c r="N179" s="15"/>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
      <c r="AV179" s="1"/>
      <c r="AW179" s="1"/>
      <c r="AX179" s="1"/>
      <c r="AY179" s="1"/>
      <c r="AZ179" s="1"/>
      <c r="BA179" s="1"/>
      <c r="BB179" s="1"/>
      <c r="BC179" s="1"/>
      <c r="BD179" s="1"/>
    </row>
    <row r="180" spans="1:56" ht="15" customHeight="1" x14ac:dyDescent="0.2">
      <c r="A180" s="3"/>
      <c r="B180" s="16"/>
      <c r="C180" s="135" t="s">
        <v>168</v>
      </c>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6"/>
      <c r="AR180" s="16"/>
      <c r="AS180" s="16"/>
      <c r="AT180" s="16"/>
      <c r="AU180" s="1"/>
      <c r="AV180" s="1"/>
      <c r="AW180" s="1"/>
      <c r="AX180" s="1"/>
      <c r="AY180" s="1"/>
      <c r="AZ180" s="1"/>
      <c r="BA180" s="1"/>
      <c r="BB180" s="1"/>
      <c r="BC180" s="1"/>
      <c r="BD180" s="1"/>
    </row>
    <row r="181" spans="1:56" ht="15" customHeight="1" x14ac:dyDescent="0.2">
      <c r="A181" s="3"/>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
      <c r="AV181" s="1"/>
      <c r="AW181" s="1"/>
      <c r="AX181" s="1"/>
      <c r="AY181" s="1"/>
      <c r="AZ181" s="1"/>
      <c r="BA181" s="1"/>
      <c r="BB181" s="1"/>
      <c r="BC181" s="1"/>
      <c r="BD181" s="1"/>
    </row>
    <row r="182" spans="1:56" ht="15" customHeight="1" x14ac:dyDescent="0.2">
      <c r="A182" s="36">
        <v>19</v>
      </c>
      <c r="B182" s="222" t="s">
        <v>169</v>
      </c>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6"/>
      <c r="AR182" s="16"/>
      <c r="AS182" s="16"/>
      <c r="AT182" s="16"/>
      <c r="AU182" s="1"/>
      <c r="AV182" s="1"/>
      <c r="AW182" s="1"/>
      <c r="AX182" s="1"/>
      <c r="AY182" s="1"/>
      <c r="AZ182" s="1"/>
      <c r="BA182" s="1"/>
      <c r="BB182" s="1"/>
      <c r="BC182" s="1"/>
      <c r="BD182" s="1"/>
    </row>
    <row r="183" spans="1:56" ht="15" customHeight="1" x14ac:dyDescent="0.2">
      <c r="A183" s="3"/>
      <c r="B183" s="16"/>
      <c r="C183" s="135" t="s">
        <v>170</v>
      </c>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6"/>
      <c r="AR183" s="16"/>
      <c r="AS183" s="16"/>
      <c r="AT183" s="16"/>
      <c r="AU183" s="1"/>
      <c r="AV183" s="1"/>
      <c r="AW183" s="1"/>
      <c r="AX183" s="1"/>
      <c r="AY183" s="1"/>
      <c r="AZ183" s="1"/>
      <c r="BA183" s="1"/>
      <c r="BB183" s="1"/>
      <c r="BC183" s="1"/>
      <c r="BD183" s="1"/>
    </row>
    <row r="184" spans="1:56" ht="2.25" customHeight="1" x14ac:dyDescent="0.2">
      <c r="A184" s="3"/>
      <c r="B184" s="16"/>
      <c r="C184" s="16"/>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16"/>
      <c r="AR184" s="16"/>
      <c r="AS184" s="16"/>
      <c r="AT184" s="16"/>
      <c r="AU184" s="1"/>
      <c r="AV184" s="1"/>
      <c r="AW184" s="1"/>
      <c r="AX184" s="1"/>
      <c r="AY184" s="1"/>
      <c r="AZ184" s="1"/>
      <c r="BA184" s="1"/>
      <c r="BB184" s="1"/>
      <c r="BC184" s="1"/>
      <c r="BD184" s="1"/>
    </row>
    <row r="185" spans="1:56" ht="45" customHeight="1" x14ac:dyDescent="0.2">
      <c r="A185" s="3"/>
      <c r="B185" s="28"/>
      <c r="C185" s="241" t="s">
        <v>171</v>
      </c>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8"/>
      <c r="AQ185" s="16"/>
      <c r="AR185" s="16"/>
      <c r="AS185" s="16"/>
      <c r="AT185" s="16"/>
      <c r="AU185" s="1"/>
      <c r="AV185" s="1"/>
      <c r="AW185" s="1"/>
      <c r="AX185" s="1"/>
      <c r="AY185" s="1"/>
      <c r="AZ185" s="1"/>
      <c r="BA185" s="1"/>
      <c r="BB185" s="1"/>
      <c r="BC185" s="1"/>
      <c r="BD185" s="1"/>
    </row>
    <row r="186" spans="1:56" ht="2.25" customHeight="1" x14ac:dyDescent="0.2">
      <c r="A186" s="3"/>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16"/>
      <c r="AR186" s="16"/>
      <c r="AS186" s="16"/>
      <c r="AT186" s="16"/>
      <c r="AU186" s="1"/>
      <c r="AV186" s="1"/>
      <c r="AW186" s="1"/>
      <c r="AX186" s="1"/>
      <c r="AY186" s="1"/>
      <c r="AZ186" s="1"/>
      <c r="BA186" s="1"/>
      <c r="BB186" s="1"/>
      <c r="BC186" s="1"/>
      <c r="BD186" s="1"/>
    </row>
    <row r="187" spans="1:56" ht="15" customHeight="1" x14ac:dyDescent="0.2">
      <c r="A187" s="3"/>
      <c r="B187" s="42"/>
      <c r="C187" s="242" t="s">
        <v>39</v>
      </c>
      <c r="D187" s="242"/>
      <c r="E187" s="242"/>
      <c r="F187" s="16"/>
      <c r="G187" s="102"/>
      <c r="H187" s="102"/>
      <c r="I187" s="96"/>
      <c r="J187" s="166" t="s">
        <v>40</v>
      </c>
      <c r="K187" s="166"/>
      <c r="L187" s="166"/>
      <c r="M187" s="102"/>
      <c r="N187" s="102"/>
      <c r="O187" s="102"/>
      <c r="P187" s="102"/>
      <c r="Q187" s="16"/>
      <c r="R187" s="43"/>
      <c r="S187" s="43"/>
      <c r="T187" s="43"/>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
      <c r="AV187" s="1"/>
      <c r="AW187" s="1"/>
      <c r="AX187" s="1"/>
      <c r="AY187" s="1"/>
      <c r="AZ187" s="1"/>
      <c r="BA187" s="1"/>
      <c r="BB187" s="1"/>
      <c r="BC187" s="1"/>
      <c r="BD187" s="1"/>
    </row>
    <row r="188" spans="1:56" ht="15" hidden="1" customHeight="1" x14ac:dyDescent="0.2">
      <c r="A188" s="3"/>
      <c r="B188" s="16"/>
      <c r="C188" s="16"/>
      <c r="D188" s="25"/>
      <c r="E188" s="43"/>
      <c r="F188" s="43"/>
      <c r="G188" s="25"/>
      <c r="H188" s="16"/>
      <c r="I188" s="25"/>
      <c r="J188" s="44"/>
      <c r="K188" s="44"/>
      <c r="L188" s="44"/>
      <c r="M188" s="43"/>
      <c r="N188" s="43"/>
      <c r="O188" s="43"/>
      <c r="P188" s="43"/>
      <c r="Q188" s="43"/>
      <c r="R188" s="43"/>
      <c r="S188" s="43"/>
      <c r="T188" s="43"/>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
      <c r="AV188" s="1"/>
      <c r="AW188" s="1"/>
      <c r="AX188" s="1"/>
      <c r="AY188" s="1"/>
      <c r="AZ188" s="1"/>
      <c r="BA188" s="1"/>
      <c r="BB188" s="1"/>
      <c r="BC188" s="1"/>
      <c r="BD188" s="1"/>
    </row>
    <row r="189" spans="1:56" ht="15" customHeight="1" x14ac:dyDescent="0.2">
      <c r="A189" s="3"/>
      <c r="B189" s="16"/>
      <c r="C189" s="135" t="s">
        <v>168</v>
      </c>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6"/>
      <c r="AR189" s="16"/>
      <c r="AS189" s="16"/>
      <c r="AT189" s="16"/>
      <c r="AU189" s="1"/>
      <c r="AV189" s="1"/>
      <c r="AW189" s="1"/>
      <c r="AX189" s="1"/>
      <c r="AY189" s="1"/>
      <c r="AZ189" s="1"/>
      <c r="BA189" s="1"/>
      <c r="BB189" s="1"/>
      <c r="BC189" s="1"/>
      <c r="BD189" s="1"/>
    </row>
    <row r="190" spans="1:56" ht="15" customHeight="1" x14ac:dyDescent="0.2">
      <c r="A190" s="101"/>
      <c r="B190" s="96"/>
      <c r="C190" s="96"/>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6"/>
      <c r="AR190" s="96"/>
      <c r="AS190" s="96"/>
      <c r="AT190" s="96"/>
      <c r="AU190" s="1"/>
      <c r="AV190" s="1"/>
      <c r="AW190" s="1"/>
      <c r="AX190" s="1"/>
      <c r="AY190" s="1"/>
      <c r="AZ190" s="1"/>
      <c r="BA190" s="1"/>
      <c r="BB190" s="1"/>
      <c r="BC190" s="1"/>
      <c r="BD190" s="1"/>
    </row>
    <row r="191" spans="1:56" ht="15" customHeight="1" x14ac:dyDescent="0.2">
      <c r="A191" s="3">
        <v>20</v>
      </c>
      <c r="B191" s="165" t="s">
        <v>172</v>
      </c>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
      <c r="AR191" s="16"/>
      <c r="AS191" s="16"/>
      <c r="AT191" s="16"/>
      <c r="AU191" s="1"/>
      <c r="AV191" s="1"/>
      <c r="AW191" s="1"/>
      <c r="AX191" s="1"/>
      <c r="AY191" s="1"/>
      <c r="AZ191" s="1"/>
      <c r="BA191" s="1"/>
      <c r="BB191" s="1"/>
      <c r="BC191" s="1"/>
      <c r="BD191" s="1"/>
    </row>
    <row r="192" spans="1:56" ht="2.25" customHeight="1" x14ac:dyDescent="0.2">
      <c r="A192" s="3"/>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
      <c r="AV192" s="1"/>
      <c r="AW192" s="1"/>
      <c r="AX192" s="1"/>
      <c r="AY192" s="1"/>
      <c r="AZ192" s="1"/>
      <c r="BA192" s="1"/>
      <c r="BB192" s="1"/>
      <c r="BC192" s="1"/>
      <c r="BD192" s="1"/>
    </row>
    <row r="193" spans="1:56" ht="15" customHeight="1" x14ac:dyDescent="0.2">
      <c r="A193" s="3"/>
      <c r="B193" s="243"/>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5"/>
      <c r="AQ193" s="16"/>
      <c r="AR193" s="16"/>
      <c r="AS193" s="16"/>
      <c r="AT193" s="16"/>
      <c r="AU193" s="1"/>
      <c r="AV193" s="1"/>
      <c r="AW193" s="1"/>
      <c r="AX193" s="1"/>
      <c r="AY193" s="1"/>
      <c r="AZ193" s="1"/>
      <c r="BA193" s="1"/>
      <c r="BB193" s="1"/>
      <c r="BC193" s="1"/>
      <c r="BD193" s="1"/>
    </row>
    <row r="194" spans="1:56" ht="15" customHeight="1" x14ac:dyDescent="0.2">
      <c r="A194" s="3"/>
      <c r="B194" s="246"/>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8"/>
      <c r="AQ194" s="16"/>
      <c r="AR194" s="16"/>
      <c r="AS194" s="16"/>
      <c r="AT194" s="16"/>
      <c r="AU194" s="1"/>
      <c r="AV194" s="1"/>
      <c r="AW194" s="1"/>
      <c r="AX194" s="1"/>
      <c r="AY194" s="1"/>
      <c r="AZ194" s="1"/>
      <c r="BA194" s="1"/>
      <c r="BB194" s="1"/>
      <c r="BC194" s="1"/>
      <c r="BD194" s="1"/>
    </row>
    <row r="195" spans="1:56" ht="15" customHeight="1" x14ac:dyDescent="0.2">
      <c r="A195" s="3"/>
      <c r="B195" s="246"/>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8"/>
      <c r="AQ195" s="16"/>
      <c r="AR195" s="16"/>
      <c r="AS195" s="16"/>
      <c r="AT195" s="16"/>
      <c r="AU195" s="1"/>
      <c r="AV195" s="1"/>
      <c r="AW195" s="1"/>
      <c r="AX195" s="1"/>
      <c r="AY195" s="1"/>
      <c r="AZ195" s="1"/>
      <c r="BA195" s="1"/>
      <c r="BB195" s="1"/>
      <c r="BC195" s="1"/>
      <c r="BD195" s="1"/>
    </row>
    <row r="196" spans="1:56" ht="15" customHeight="1" x14ac:dyDescent="0.2">
      <c r="A196" s="3"/>
      <c r="B196" s="246"/>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8"/>
      <c r="AQ196" s="16"/>
      <c r="AR196" s="16"/>
      <c r="AS196" s="16"/>
      <c r="AT196" s="16"/>
      <c r="AU196" s="1"/>
      <c r="AV196" s="1"/>
      <c r="AW196" s="1"/>
      <c r="AX196" s="1"/>
      <c r="AY196" s="1"/>
      <c r="AZ196" s="1"/>
      <c r="BA196" s="1"/>
      <c r="BB196" s="1"/>
      <c r="BC196" s="1"/>
      <c r="BD196" s="1"/>
    </row>
    <row r="197" spans="1:56" ht="15" customHeight="1" x14ac:dyDescent="0.2">
      <c r="A197" s="3"/>
      <c r="B197" s="246"/>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8"/>
      <c r="AQ197" s="16"/>
      <c r="AR197" s="16"/>
      <c r="AS197" s="16"/>
      <c r="AT197" s="16"/>
      <c r="AU197" s="1"/>
      <c r="AV197" s="1"/>
      <c r="AW197" s="1"/>
      <c r="AX197" s="1"/>
      <c r="AY197" s="1"/>
      <c r="AZ197" s="1"/>
      <c r="BA197" s="1"/>
      <c r="BB197" s="1"/>
      <c r="BC197" s="1"/>
      <c r="BD197" s="1"/>
    </row>
    <row r="198" spans="1:56" ht="15" customHeight="1" x14ac:dyDescent="0.2">
      <c r="A198" s="3"/>
      <c r="B198" s="246"/>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8"/>
      <c r="AQ198" s="16"/>
      <c r="AR198" s="16"/>
      <c r="AS198" s="16"/>
      <c r="AT198" s="16"/>
      <c r="AU198" s="1"/>
      <c r="AV198" s="1"/>
      <c r="AW198" s="1"/>
      <c r="AX198" s="1"/>
      <c r="AY198" s="1"/>
      <c r="AZ198" s="1"/>
      <c r="BA198" s="1"/>
      <c r="BB198" s="1"/>
      <c r="BC198" s="1"/>
      <c r="BD198" s="1"/>
    </row>
    <row r="199" spans="1:56" ht="15" customHeight="1" x14ac:dyDescent="0.2">
      <c r="A199" s="3"/>
      <c r="B199" s="246"/>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8"/>
      <c r="AQ199" s="16"/>
      <c r="AR199" s="16"/>
      <c r="AS199" s="16"/>
      <c r="AT199" s="16"/>
      <c r="AU199" s="1"/>
      <c r="AV199" s="1"/>
      <c r="AW199" s="1"/>
      <c r="AX199" s="1"/>
      <c r="AY199" s="1"/>
      <c r="AZ199" s="1"/>
      <c r="BA199" s="1"/>
      <c r="BB199" s="1"/>
      <c r="BC199" s="1"/>
      <c r="BD199" s="1"/>
    </row>
    <row r="200" spans="1:56" ht="15" customHeight="1" x14ac:dyDescent="0.2">
      <c r="A200" s="3"/>
      <c r="B200" s="246"/>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8"/>
      <c r="AQ200" s="16"/>
      <c r="AR200" s="16"/>
      <c r="AS200" s="16"/>
      <c r="AT200" s="16"/>
      <c r="AU200" s="1"/>
      <c r="AV200" s="1"/>
      <c r="AW200" s="1"/>
      <c r="AX200" s="1"/>
      <c r="AY200" s="1"/>
      <c r="AZ200" s="1"/>
      <c r="BA200" s="1"/>
      <c r="BB200" s="1"/>
      <c r="BC200" s="1"/>
      <c r="BD200" s="1"/>
    </row>
    <row r="201" spans="1:56" ht="15" customHeight="1" x14ac:dyDescent="0.2">
      <c r="A201" s="3"/>
      <c r="B201" s="246"/>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8"/>
      <c r="AQ201" s="16"/>
      <c r="AR201" s="16"/>
      <c r="AS201" s="16"/>
      <c r="AT201" s="16"/>
      <c r="AU201" s="1"/>
      <c r="AV201" s="1"/>
      <c r="AW201" s="1"/>
      <c r="AX201" s="1"/>
      <c r="AY201" s="1"/>
      <c r="AZ201" s="1"/>
      <c r="BA201" s="1"/>
      <c r="BB201" s="1"/>
      <c r="BC201" s="1"/>
      <c r="BD201" s="1"/>
    </row>
    <row r="202" spans="1:56" ht="15" customHeight="1" x14ac:dyDescent="0.2">
      <c r="A202" s="3"/>
      <c r="B202" s="246"/>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8"/>
      <c r="AQ202" s="16"/>
      <c r="AR202" s="16"/>
      <c r="AS202" s="16"/>
      <c r="AT202" s="16"/>
      <c r="AU202" s="1"/>
      <c r="AV202" s="1"/>
      <c r="AW202" s="1"/>
      <c r="AX202" s="1"/>
      <c r="AY202" s="1"/>
      <c r="AZ202" s="1"/>
      <c r="BA202" s="1"/>
      <c r="BB202" s="1"/>
      <c r="BC202" s="1"/>
      <c r="BD202" s="1"/>
    </row>
    <row r="203" spans="1:56" ht="15" customHeight="1" x14ac:dyDescent="0.2">
      <c r="A203" s="3"/>
      <c r="B203" s="249"/>
      <c r="C203" s="250"/>
      <c r="D203" s="250"/>
      <c r="E203" s="250"/>
      <c r="F203" s="250"/>
      <c r="G203" s="250"/>
      <c r="H203" s="250"/>
      <c r="I203" s="250"/>
      <c r="J203" s="250"/>
      <c r="K203" s="250"/>
      <c r="L203" s="250"/>
      <c r="M203" s="250"/>
      <c r="N203" s="250"/>
      <c r="O203" s="250"/>
      <c r="P203" s="250"/>
      <c r="Q203" s="250"/>
      <c r="R203" s="250"/>
      <c r="S203" s="250"/>
      <c r="T203" s="250"/>
      <c r="U203" s="250"/>
      <c r="V203" s="250"/>
      <c r="W203" s="250"/>
      <c r="X203" s="250"/>
      <c r="Y203" s="250"/>
      <c r="Z203" s="250"/>
      <c r="AA203" s="250"/>
      <c r="AB203" s="250"/>
      <c r="AC203" s="250"/>
      <c r="AD203" s="250"/>
      <c r="AE203" s="250"/>
      <c r="AF203" s="250"/>
      <c r="AG203" s="250"/>
      <c r="AH203" s="250"/>
      <c r="AI203" s="250"/>
      <c r="AJ203" s="250"/>
      <c r="AK203" s="250"/>
      <c r="AL203" s="250"/>
      <c r="AM203" s="250"/>
      <c r="AN203" s="250"/>
      <c r="AO203" s="250"/>
      <c r="AP203" s="251"/>
      <c r="AQ203" s="16"/>
      <c r="AR203" s="16"/>
      <c r="AS203" s="16"/>
      <c r="AT203" s="16"/>
      <c r="AU203" s="1"/>
      <c r="AV203" s="1"/>
      <c r="AW203" s="1"/>
      <c r="AX203" s="1"/>
      <c r="AY203" s="1"/>
      <c r="AZ203" s="1"/>
      <c r="BA203" s="1"/>
      <c r="BB203" s="1"/>
      <c r="BC203" s="1"/>
      <c r="BD203" s="1"/>
    </row>
    <row r="204" spans="1:56" ht="15" customHeight="1" x14ac:dyDescent="0.2">
      <c r="A204" s="3"/>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
      <c r="AV204" s="1"/>
      <c r="AW204" s="1"/>
      <c r="AX204" s="1"/>
      <c r="AY204" s="1"/>
      <c r="AZ204" s="1"/>
      <c r="BA204" s="1"/>
      <c r="BB204" s="1"/>
      <c r="BC204" s="1"/>
      <c r="BD204" s="1"/>
    </row>
    <row r="205" spans="1:56" ht="15" customHeight="1" x14ac:dyDescent="0.2">
      <c r="A205" s="3">
        <v>21</v>
      </c>
      <c r="B205" s="165" t="s">
        <v>173</v>
      </c>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c r="AO205" s="165"/>
      <c r="AP205" s="165"/>
      <c r="AQ205" s="16"/>
      <c r="AR205" s="16"/>
      <c r="AS205" s="16"/>
      <c r="AT205" s="16"/>
      <c r="AU205" s="1"/>
      <c r="AV205" s="1"/>
      <c r="AW205" s="1"/>
      <c r="AX205" s="1"/>
      <c r="AY205" s="1"/>
      <c r="AZ205" s="1"/>
      <c r="BA205" s="1"/>
      <c r="BB205" s="1"/>
      <c r="BC205" s="1"/>
      <c r="BD205" s="1"/>
    </row>
    <row r="206" spans="1:56" ht="15" customHeight="1" x14ac:dyDescent="0.2">
      <c r="A206" s="3"/>
      <c r="B206" s="158" t="s">
        <v>174</v>
      </c>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Q206" s="16"/>
      <c r="AR206" s="16"/>
      <c r="AS206" s="16"/>
      <c r="AT206" s="16"/>
      <c r="AU206" s="1"/>
      <c r="AV206" s="1"/>
      <c r="AW206" s="1"/>
      <c r="AX206" s="1"/>
      <c r="AY206" s="1"/>
      <c r="AZ206" s="1"/>
      <c r="BA206" s="1"/>
      <c r="BB206" s="1"/>
      <c r="BC206" s="1"/>
      <c r="BD206" s="1"/>
    </row>
    <row r="207" spans="1:56" ht="15" customHeight="1" x14ac:dyDescent="0.2">
      <c r="A207" s="3"/>
      <c r="B207" s="243"/>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5"/>
      <c r="AQ207" s="16"/>
      <c r="AR207" s="16"/>
      <c r="AS207" s="16"/>
      <c r="AT207" s="16"/>
      <c r="AU207" s="1"/>
      <c r="AV207" s="1"/>
      <c r="AW207" s="1"/>
      <c r="AX207" s="1"/>
      <c r="AY207" s="1"/>
      <c r="AZ207" s="1"/>
      <c r="BA207" s="1"/>
      <c r="BB207" s="1"/>
      <c r="BC207" s="1"/>
      <c r="BD207" s="1"/>
    </row>
    <row r="208" spans="1:56" ht="15" customHeight="1" x14ac:dyDescent="0.2">
      <c r="A208" s="3"/>
      <c r="B208" s="246"/>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8"/>
      <c r="AQ208" s="16"/>
      <c r="AR208" s="16"/>
      <c r="AS208" s="16"/>
      <c r="AT208" s="16"/>
      <c r="AU208" s="1"/>
      <c r="AV208" s="1"/>
      <c r="AW208" s="1"/>
      <c r="AX208" s="1"/>
      <c r="AY208" s="1"/>
      <c r="AZ208" s="1"/>
      <c r="BA208" s="1"/>
      <c r="BB208" s="1"/>
      <c r="BC208" s="1"/>
      <c r="BD208" s="1"/>
    </row>
    <row r="209" spans="1:56" ht="15" customHeight="1" x14ac:dyDescent="0.2">
      <c r="A209" s="3"/>
      <c r="B209" s="246"/>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8"/>
      <c r="AQ209" s="16"/>
      <c r="AR209" s="16"/>
      <c r="AS209" s="16"/>
      <c r="AT209" s="16"/>
      <c r="AU209" s="1"/>
      <c r="AV209" s="1"/>
      <c r="AW209" s="1"/>
      <c r="AX209" s="1"/>
      <c r="AY209" s="1"/>
      <c r="AZ209" s="1"/>
      <c r="BA209" s="1"/>
      <c r="BB209" s="1"/>
      <c r="BC209" s="1"/>
      <c r="BD209" s="1"/>
    </row>
    <row r="210" spans="1:56" ht="15" customHeight="1" x14ac:dyDescent="0.2">
      <c r="A210" s="3"/>
      <c r="B210" s="246"/>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8"/>
      <c r="AQ210" s="16"/>
      <c r="AR210" s="16"/>
      <c r="AS210" s="16"/>
      <c r="AT210" s="16"/>
      <c r="AU210" s="1"/>
      <c r="AV210" s="1"/>
      <c r="AW210" s="1"/>
      <c r="AX210" s="1"/>
      <c r="AY210" s="1"/>
      <c r="AZ210" s="1"/>
      <c r="BA210" s="1"/>
      <c r="BB210" s="1"/>
      <c r="BC210" s="1"/>
      <c r="BD210" s="1"/>
    </row>
    <row r="211" spans="1:56" ht="15" customHeight="1" x14ac:dyDescent="0.2">
      <c r="A211" s="3"/>
      <c r="B211" s="246"/>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8"/>
      <c r="AQ211" s="16"/>
      <c r="AR211" s="16"/>
      <c r="AS211" s="16"/>
      <c r="AT211" s="16"/>
      <c r="AU211" s="1"/>
      <c r="AV211" s="1"/>
      <c r="AW211" s="1"/>
      <c r="AX211" s="1"/>
      <c r="AY211" s="1"/>
      <c r="AZ211" s="1"/>
      <c r="BA211" s="1"/>
      <c r="BB211" s="1"/>
      <c r="BC211" s="1"/>
      <c r="BD211" s="1"/>
    </row>
    <row r="212" spans="1:56" ht="15" customHeight="1" x14ac:dyDescent="0.2">
      <c r="A212" s="3"/>
      <c r="B212" s="246"/>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8"/>
      <c r="AQ212" s="16"/>
      <c r="AR212" s="16"/>
      <c r="AS212" s="16"/>
      <c r="AT212" s="16"/>
      <c r="AU212" s="1"/>
      <c r="AV212" s="1"/>
      <c r="AW212" s="1"/>
      <c r="AX212" s="1"/>
      <c r="AY212" s="1"/>
      <c r="AZ212" s="1"/>
      <c r="BA212" s="1"/>
      <c r="BB212" s="1"/>
      <c r="BC212" s="1"/>
      <c r="BD212" s="1"/>
    </row>
    <row r="213" spans="1:56" ht="15" customHeight="1" x14ac:dyDescent="0.2">
      <c r="A213" s="3"/>
      <c r="B213" s="246"/>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8"/>
      <c r="AQ213" s="16"/>
      <c r="AR213" s="16"/>
      <c r="AS213" s="16"/>
      <c r="AT213" s="16"/>
      <c r="AU213" s="1"/>
      <c r="AV213" s="1"/>
      <c r="AW213" s="1"/>
      <c r="AX213" s="1"/>
      <c r="AY213" s="1"/>
      <c r="AZ213" s="1"/>
      <c r="BA213" s="1"/>
      <c r="BB213" s="1"/>
      <c r="BC213" s="1"/>
      <c r="BD213" s="1"/>
    </row>
    <row r="214" spans="1:56" ht="15" customHeight="1" x14ac:dyDescent="0.2">
      <c r="A214" s="3"/>
      <c r="B214" s="246"/>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8"/>
      <c r="AQ214" s="16"/>
      <c r="AR214" s="16"/>
      <c r="AS214" s="16"/>
      <c r="AT214" s="16"/>
      <c r="AU214" s="1"/>
      <c r="AV214" s="1"/>
      <c r="AW214" s="1"/>
      <c r="AX214" s="1"/>
      <c r="AY214" s="1"/>
      <c r="AZ214" s="1"/>
      <c r="BA214" s="1"/>
      <c r="BB214" s="1"/>
      <c r="BC214" s="1"/>
      <c r="BD214" s="1"/>
    </row>
    <row r="215" spans="1:56" ht="15" customHeight="1" x14ac:dyDescent="0.2">
      <c r="A215" s="3"/>
      <c r="B215" s="246"/>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8"/>
      <c r="AQ215" s="16"/>
      <c r="AR215" s="16"/>
      <c r="AS215" s="16"/>
      <c r="AT215" s="16"/>
      <c r="AU215" s="1"/>
      <c r="AV215" s="1"/>
      <c r="AW215" s="1"/>
      <c r="AX215" s="1"/>
      <c r="AY215" s="1"/>
      <c r="AZ215" s="1"/>
      <c r="BA215" s="1"/>
      <c r="BB215" s="1"/>
      <c r="BC215" s="1"/>
      <c r="BD215" s="1"/>
    </row>
    <row r="216" spans="1:56" ht="15" customHeight="1" x14ac:dyDescent="0.2">
      <c r="A216" s="3"/>
      <c r="B216" s="246"/>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8"/>
      <c r="AQ216" s="16"/>
      <c r="AR216" s="16"/>
      <c r="AS216" s="16"/>
      <c r="AT216" s="16"/>
      <c r="AU216" s="1"/>
      <c r="AV216" s="1"/>
      <c r="AW216" s="1"/>
      <c r="AX216" s="1"/>
      <c r="AY216" s="1"/>
      <c r="AZ216" s="1"/>
      <c r="BA216" s="1"/>
      <c r="BB216" s="1"/>
      <c r="BC216" s="1"/>
      <c r="BD216" s="1"/>
    </row>
    <row r="217" spans="1:56" ht="15" customHeight="1" x14ac:dyDescent="0.2">
      <c r="A217" s="3"/>
      <c r="B217" s="246"/>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8"/>
      <c r="AQ217" s="16"/>
      <c r="AR217" s="16"/>
      <c r="AS217" s="16"/>
      <c r="AT217" s="16"/>
      <c r="AU217" s="1"/>
      <c r="AV217" s="1"/>
      <c r="AW217" s="1"/>
      <c r="AX217" s="1"/>
      <c r="AY217" s="1"/>
      <c r="AZ217" s="1"/>
      <c r="BA217" s="1"/>
      <c r="BB217" s="1"/>
      <c r="BC217" s="1"/>
      <c r="BD217" s="1"/>
    </row>
    <row r="218" spans="1:56" ht="15" customHeight="1" x14ac:dyDescent="0.2">
      <c r="A218" s="3"/>
      <c r="B218" s="246"/>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8"/>
      <c r="AQ218" s="16"/>
      <c r="AR218" s="16"/>
      <c r="AS218" s="16"/>
      <c r="AT218" s="16"/>
      <c r="AU218" s="1"/>
      <c r="AV218" s="1"/>
      <c r="AW218" s="1"/>
      <c r="AX218" s="1"/>
      <c r="AY218" s="1"/>
      <c r="AZ218" s="1"/>
      <c r="BA218" s="1"/>
      <c r="BB218" s="1"/>
      <c r="BC218" s="1"/>
      <c r="BD218" s="1"/>
    </row>
    <row r="219" spans="1:56" ht="15" customHeight="1" x14ac:dyDescent="0.2">
      <c r="A219" s="3"/>
      <c r="B219" s="249"/>
      <c r="C219" s="250"/>
      <c r="D219" s="250"/>
      <c r="E219" s="250"/>
      <c r="F219" s="250"/>
      <c r="G219" s="250"/>
      <c r="H219" s="250"/>
      <c r="I219" s="250"/>
      <c r="J219" s="250"/>
      <c r="K219" s="250"/>
      <c r="L219" s="250"/>
      <c r="M219" s="250"/>
      <c r="N219" s="250"/>
      <c r="O219" s="250"/>
      <c r="P219" s="250"/>
      <c r="Q219" s="250"/>
      <c r="R219" s="250"/>
      <c r="S219" s="250"/>
      <c r="T219" s="250"/>
      <c r="U219" s="250"/>
      <c r="V219" s="250"/>
      <c r="W219" s="250"/>
      <c r="X219" s="250"/>
      <c r="Y219" s="250"/>
      <c r="Z219" s="250"/>
      <c r="AA219" s="250"/>
      <c r="AB219" s="250"/>
      <c r="AC219" s="250"/>
      <c r="AD219" s="250"/>
      <c r="AE219" s="250"/>
      <c r="AF219" s="250"/>
      <c r="AG219" s="250"/>
      <c r="AH219" s="250"/>
      <c r="AI219" s="250"/>
      <c r="AJ219" s="250"/>
      <c r="AK219" s="250"/>
      <c r="AL219" s="250"/>
      <c r="AM219" s="250"/>
      <c r="AN219" s="250"/>
      <c r="AO219" s="250"/>
      <c r="AP219" s="251"/>
      <c r="AQ219" s="16"/>
      <c r="AR219" s="16"/>
      <c r="AS219" s="16"/>
      <c r="AT219" s="16"/>
      <c r="AU219" s="1"/>
      <c r="AV219" s="1"/>
      <c r="AW219" s="1"/>
      <c r="AX219" s="1"/>
      <c r="AY219" s="1"/>
      <c r="AZ219" s="1"/>
      <c r="BA219" s="1"/>
      <c r="BB219" s="1"/>
      <c r="BC219" s="1"/>
      <c r="BD219" s="1"/>
    </row>
    <row r="220" spans="1:56" ht="2.25" customHeight="1" x14ac:dyDescent="0.2">
      <c r="A220" s="3"/>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16"/>
      <c r="AR220" s="16"/>
      <c r="AS220" s="16"/>
      <c r="AT220" s="16"/>
      <c r="AU220" s="1"/>
      <c r="AV220" s="1"/>
      <c r="AW220" s="1"/>
      <c r="AX220" s="1"/>
      <c r="AY220" s="1"/>
      <c r="AZ220" s="1"/>
      <c r="BA220" s="1"/>
      <c r="BB220" s="1"/>
      <c r="BC220" s="1"/>
      <c r="BD220" s="1"/>
    </row>
    <row r="221" spans="1:56" ht="15" customHeight="1" x14ac:dyDescent="0.2">
      <c r="A221" s="139"/>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39"/>
      <c r="AL221" s="139"/>
      <c r="AM221" s="139"/>
      <c r="AN221" s="139"/>
      <c r="AO221" s="139"/>
      <c r="AP221" s="139"/>
      <c r="AQ221" s="16"/>
      <c r="AR221" s="16"/>
      <c r="AS221" s="16"/>
      <c r="AT221" s="16"/>
      <c r="AU221" s="1"/>
      <c r="AV221" s="1"/>
      <c r="AW221" s="1"/>
      <c r="AX221" s="1"/>
      <c r="AY221" s="1"/>
      <c r="AZ221" s="1"/>
      <c r="BA221" s="1"/>
      <c r="BB221" s="1"/>
      <c r="BC221" s="1"/>
      <c r="BD221" s="1"/>
    </row>
    <row r="222" spans="1:56" ht="2.25" customHeight="1" x14ac:dyDescent="0.2">
      <c r="A222" s="3"/>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
      <c r="AV222" s="1"/>
      <c r="AW222" s="1"/>
      <c r="AX222" s="1"/>
      <c r="AY222" s="1"/>
      <c r="AZ222" s="1"/>
      <c r="BA222" s="1"/>
      <c r="BB222" s="1"/>
      <c r="BC222" s="1"/>
      <c r="BD222" s="1"/>
    </row>
    <row r="223" spans="1:56" ht="30" customHeight="1" x14ac:dyDescent="0.2">
      <c r="A223" s="3">
        <v>22</v>
      </c>
      <c r="B223" s="165" t="s">
        <v>175</v>
      </c>
      <c r="C223" s="229"/>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229"/>
      <c r="AA223" s="229"/>
      <c r="AB223" s="229"/>
      <c r="AC223" s="229"/>
      <c r="AD223" s="229"/>
      <c r="AE223" s="229"/>
      <c r="AF223" s="229"/>
      <c r="AG223" s="229"/>
      <c r="AH223" s="229"/>
      <c r="AI223" s="229"/>
      <c r="AJ223" s="229"/>
      <c r="AK223" s="229"/>
      <c r="AL223" s="229"/>
      <c r="AM223" s="229"/>
      <c r="AN223" s="229"/>
      <c r="AO223" s="229"/>
      <c r="AP223" s="229"/>
      <c r="AQ223" s="16"/>
      <c r="AR223" s="16"/>
      <c r="AS223" s="16"/>
      <c r="AT223" s="16"/>
      <c r="AU223" s="1"/>
      <c r="AV223" s="1"/>
      <c r="AW223" s="1"/>
      <c r="AX223" s="1"/>
      <c r="AY223" s="1"/>
      <c r="AZ223" s="1"/>
      <c r="BA223" s="1"/>
      <c r="BB223" s="1"/>
      <c r="BC223" s="1"/>
      <c r="BD223" s="1"/>
    </row>
    <row r="224" spans="1:56" ht="2.25" customHeight="1" x14ac:dyDescent="0.2">
      <c r="A224" s="3"/>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
      <c r="AV224" s="1"/>
      <c r="AW224" s="1"/>
      <c r="AX224" s="1"/>
      <c r="AY224" s="1"/>
      <c r="AZ224" s="1"/>
      <c r="BA224" s="1"/>
      <c r="BB224" s="1"/>
      <c r="BC224" s="1"/>
      <c r="BD224" s="1"/>
    </row>
    <row r="225" spans="1:56" ht="15" customHeight="1" x14ac:dyDescent="0.2">
      <c r="A225" s="3"/>
      <c r="B225" s="16"/>
      <c r="C225" s="135" t="s">
        <v>176</v>
      </c>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6"/>
      <c r="AR225" s="16"/>
      <c r="AS225" s="16"/>
      <c r="AT225" s="16"/>
      <c r="AU225" s="1"/>
      <c r="AV225" s="1"/>
      <c r="AW225" s="1"/>
      <c r="AX225" s="1"/>
      <c r="AY225" s="1"/>
      <c r="AZ225" s="1"/>
      <c r="BA225" s="1"/>
      <c r="BB225" s="1"/>
      <c r="BC225" s="1"/>
      <c r="BD225" s="1"/>
    </row>
    <row r="226" spans="1:56" ht="2.25" customHeight="1" x14ac:dyDescent="0.2">
      <c r="A226" s="3"/>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
      <c r="AV226" s="1"/>
      <c r="AW226" s="1"/>
      <c r="AX226" s="1"/>
      <c r="AY226" s="1"/>
      <c r="AZ226" s="1"/>
      <c r="BA226" s="1"/>
      <c r="BB226" s="1"/>
      <c r="BC226" s="1"/>
      <c r="BD226" s="1"/>
    </row>
    <row r="227" spans="1:56" ht="15" customHeight="1" x14ac:dyDescent="0.2">
      <c r="A227" s="3"/>
      <c r="B227" s="16"/>
      <c r="C227" s="135" t="s">
        <v>177</v>
      </c>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c r="AO227" s="135"/>
      <c r="AP227" s="135"/>
      <c r="AQ227" s="16"/>
      <c r="AR227" s="16"/>
      <c r="AS227" s="16"/>
      <c r="AT227" s="16"/>
      <c r="AU227" s="1"/>
      <c r="AV227" s="1"/>
      <c r="AW227" s="1"/>
      <c r="AX227" s="1"/>
      <c r="AY227" s="1"/>
      <c r="AZ227" s="1"/>
      <c r="BA227" s="1"/>
      <c r="BB227" s="1"/>
      <c r="BC227" s="1"/>
      <c r="BD227" s="1"/>
    </row>
    <row r="228" spans="1:56" ht="15" customHeight="1" x14ac:dyDescent="0.2">
      <c r="A228" s="3"/>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
      <c r="AV228" s="1"/>
      <c r="AW228" s="1"/>
      <c r="AX228" s="1"/>
      <c r="AY228" s="1"/>
      <c r="AZ228" s="1"/>
      <c r="BA228" s="1"/>
      <c r="BB228" s="1"/>
      <c r="BC228" s="1"/>
      <c r="BD228" s="1"/>
    </row>
    <row r="229" spans="1:56" ht="15" customHeight="1" x14ac:dyDescent="0.2">
      <c r="A229" s="3">
        <v>23</v>
      </c>
      <c r="B229" s="222" t="s">
        <v>178</v>
      </c>
      <c r="C229" s="222"/>
      <c r="D229" s="222"/>
      <c r="E229" s="222"/>
      <c r="F229" s="222"/>
      <c r="G229" s="222"/>
      <c r="H229" s="222"/>
      <c r="I229" s="222"/>
      <c r="J229" s="222"/>
      <c r="K229" s="222"/>
      <c r="L229" s="222"/>
      <c r="M229" s="222"/>
      <c r="N229" s="222"/>
      <c r="O229" s="222"/>
      <c r="P229" s="222"/>
      <c r="Q229" s="222"/>
      <c r="R229" s="222"/>
      <c r="S229" s="222"/>
      <c r="T229" s="222"/>
      <c r="U229" s="222"/>
      <c r="V229" s="222"/>
      <c r="W229" s="222"/>
      <c r="X229" s="222"/>
      <c r="Y229" s="222"/>
      <c r="Z229" s="222"/>
      <c r="AA229" s="222"/>
      <c r="AB229" s="222"/>
      <c r="AC229" s="222"/>
      <c r="AD229" s="222"/>
      <c r="AE229" s="222"/>
      <c r="AF229" s="222"/>
      <c r="AG229" s="222"/>
      <c r="AH229" s="222"/>
      <c r="AI229" s="222"/>
      <c r="AJ229" s="222"/>
      <c r="AK229" s="222"/>
      <c r="AL229" s="222"/>
      <c r="AM229" s="222"/>
      <c r="AN229" s="222"/>
      <c r="AO229" s="222"/>
      <c r="AP229" s="222"/>
      <c r="AQ229" s="16"/>
      <c r="AR229" s="16"/>
      <c r="AS229" s="16"/>
      <c r="AT229" s="16"/>
      <c r="AU229" s="1"/>
      <c r="AV229" s="1"/>
      <c r="AW229" s="1"/>
      <c r="AX229" s="1"/>
      <c r="AY229" s="1"/>
      <c r="AZ229" s="1"/>
      <c r="BA229" s="1"/>
      <c r="BB229" s="1"/>
      <c r="BC229" s="1"/>
      <c r="BD229" s="1"/>
    </row>
    <row r="230" spans="1:56" ht="15" customHeight="1" x14ac:dyDescent="0.2">
      <c r="A230" s="3"/>
      <c r="B230" s="16"/>
      <c r="C230" s="135" t="s">
        <v>58</v>
      </c>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6"/>
      <c r="AR230" s="16"/>
      <c r="AS230" s="16"/>
      <c r="AT230" s="16"/>
      <c r="AU230" s="1"/>
      <c r="AV230" s="1"/>
      <c r="AW230" s="1"/>
      <c r="AX230" s="1"/>
      <c r="AY230" s="1"/>
      <c r="AZ230" s="1"/>
      <c r="BA230" s="1"/>
      <c r="BB230" s="1"/>
      <c r="BC230" s="1"/>
      <c r="BD230" s="1"/>
    </row>
    <row r="231" spans="1:56" ht="15" hidden="1" customHeight="1" x14ac:dyDescent="0.2">
      <c r="A231" s="3"/>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
      <c r="AV231" s="1"/>
      <c r="AW231" s="1"/>
      <c r="AX231" s="1"/>
      <c r="AY231" s="1"/>
      <c r="AZ231" s="1"/>
      <c r="BA231" s="1"/>
      <c r="BB231" s="1"/>
      <c r="BC231" s="1"/>
      <c r="BD231" s="1"/>
    </row>
    <row r="232" spans="1:56" ht="15" customHeight="1" x14ac:dyDescent="0.2">
      <c r="A232" s="3"/>
      <c r="B232" s="16"/>
      <c r="C232" s="135" t="s">
        <v>59</v>
      </c>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6"/>
      <c r="AR232" s="16"/>
      <c r="AS232" s="16"/>
      <c r="AT232" s="16"/>
      <c r="AU232" s="1"/>
      <c r="AV232" s="1"/>
      <c r="AW232" s="1"/>
      <c r="AX232" s="1"/>
      <c r="AY232" s="1"/>
      <c r="AZ232" s="1"/>
      <c r="BA232" s="1"/>
      <c r="BB232" s="1"/>
      <c r="BC232" s="1"/>
      <c r="BD232" s="1"/>
    </row>
    <row r="233" spans="1:56" ht="15" hidden="1" customHeight="1" x14ac:dyDescent="0.2">
      <c r="A233" s="3"/>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
      <c r="AV233" s="1"/>
      <c r="AW233" s="1"/>
      <c r="AX233" s="1"/>
      <c r="AY233" s="1"/>
      <c r="AZ233" s="1"/>
      <c r="BA233" s="1"/>
      <c r="BB233" s="1"/>
      <c r="BC233" s="1"/>
      <c r="BD233" s="1"/>
    </row>
    <row r="234" spans="1:56" ht="15" customHeight="1" x14ac:dyDescent="0.2">
      <c r="A234" s="3"/>
      <c r="B234" s="16"/>
      <c r="C234" s="135" t="s">
        <v>60</v>
      </c>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5"/>
      <c r="AP234" s="135"/>
      <c r="AQ234" s="16"/>
      <c r="AR234" s="16"/>
      <c r="AS234" s="16"/>
      <c r="AT234" s="16"/>
      <c r="AU234" s="1"/>
      <c r="AV234" s="1"/>
      <c r="AW234" s="1"/>
      <c r="AX234" s="1"/>
      <c r="AY234" s="1"/>
      <c r="AZ234" s="1"/>
      <c r="BA234" s="1"/>
      <c r="BB234" s="1"/>
      <c r="BC234" s="1"/>
      <c r="BD234" s="1"/>
    </row>
    <row r="235" spans="1:56" ht="15" hidden="1" customHeight="1" x14ac:dyDescent="0.2">
      <c r="A235" s="3"/>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
      <c r="AV235" s="1"/>
      <c r="AW235" s="1"/>
      <c r="AX235" s="1"/>
      <c r="AY235" s="1"/>
      <c r="AZ235" s="1"/>
      <c r="BA235" s="1"/>
      <c r="BB235" s="1"/>
      <c r="BC235" s="1"/>
      <c r="BD235" s="1"/>
    </row>
    <row r="236" spans="1:56" ht="15" customHeight="1" x14ac:dyDescent="0.2">
      <c r="A236" s="3"/>
      <c r="B236" s="16"/>
      <c r="C236" s="172" t="s">
        <v>179</v>
      </c>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2"/>
      <c r="AQ236" s="16"/>
      <c r="AR236" s="16"/>
      <c r="AS236" s="16"/>
      <c r="AT236" s="16"/>
      <c r="AU236" s="1"/>
      <c r="AV236" s="1"/>
      <c r="AW236" s="1"/>
      <c r="AX236" s="1"/>
      <c r="AY236" s="1"/>
      <c r="AZ236" s="1"/>
      <c r="BA236" s="1"/>
      <c r="BB236" s="1"/>
      <c r="BC236" s="1"/>
      <c r="BD236" s="1"/>
    </row>
    <row r="237" spans="1:56" ht="15" hidden="1" customHeight="1" x14ac:dyDescent="0.2">
      <c r="A237" s="3"/>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
      <c r="AV237" s="1"/>
      <c r="AW237" s="1"/>
      <c r="AX237" s="1"/>
      <c r="AY237" s="1"/>
      <c r="AZ237" s="1"/>
      <c r="BA237" s="1"/>
      <c r="BB237" s="1"/>
      <c r="BC237" s="1"/>
      <c r="BD237" s="1"/>
    </row>
    <row r="238" spans="1:56" ht="15" customHeight="1" x14ac:dyDescent="0.2">
      <c r="A238" s="3"/>
      <c r="B238" s="16"/>
      <c r="C238" s="95" t="s">
        <v>61</v>
      </c>
      <c r="D238" s="24"/>
      <c r="E238" s="24"/>
      <c r="F238" s="9"/>
      <c r="G238" s="9"/>
      <c r="H238" s="9"/>
      <c r="I238" s="9"/>
      <c r="J238" s="226"/>
      <c r="K238" s="227"/>
      <c r="L238" s="227"/>
      <c r="M238" s="227"/>
      <c r="N238" s="227"/>
      <c r="O238" s="227"/>
      <c r="P238" s="227"/>
      <c r="Q238" s="227"/>
      <c r="R238" s="227"/>
      <c r="S238" s="227"/>
      <c r="T238" s="227"/>
      <c r="U238" s="227"/>
      <c r="V238" s="227"/>
      <c r="W238" s="227"/>
      <c r="X238" s="227"/>
      <c r="Y238" s="227"/>
      <c r="Z238" s="227"/>
      <c r="AA238" s="227"/>
      <c r="AB238" s="227"/>
      <c r="AC238" s="227"/>
      <c r="AD238" s="227"/>
      <c r="AE238" s="227"/>
      <c r="AF238" s="227"/>
      <c r="AG238" s="227"/>
      <c r="AH238" s="227"/>
      <c r="AI238" s="227"/>
      <c r="AJ238" s="227"/>
      <c r="AK238" s="227"/>
      <c r="AL238" s="227"/>
      <c r="AM238" s="227"/>
      <c r="AN238" s="227"/>
      <c r="AO238" s="227"/>
      <c r="AP238" s="228"/>
      <c r="AQ238" s="16"/>
      <c r="AR238" s="16"/>
      <c r="AS238" s="16"/>
      <c r="AT238" s="16"/>
      <c r="AU238" s="1"/>
      <c r="AV238" s="1"/>
      <c r="AW238" s="1"/>
      <c r="AX238" s="1"/>
      <c r="AY238" s="1"/>
      <c r="AZ238" s="1"/>
      <c r="BA238" s="1"/>
      <c r="BB238" s="1"/>
      <c r="BC238" s="1"/>
      <c r="BD238" s="1"/>
    </row>
    <row r="239" spans="1:56" ht="15" customHeight="1" x14ac:dyDescent="0.2">
      <c r="A239" s="3"/>
      <c r="B239" s="16"/>
      <c r="C239" s="24"/>
      <c r="D239" s="24"/>
      <c r="E239" s="24"/>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16"/>
      <c r="AR239" s="16"/>
      <c r="AS239" s="16"/>
      <c r="AT239" s="16"/>
      <c r="AU239" s="1"/>
      <c r="AV239" s="1"/>
      <c r="AW239" s="1"/>
      <c r="AX239" s="1"/>
      <c r="AY239" s="1"/>
      <c r="AZ239" s="1"/>
      <c r="BA239" s="1"/>
      <c r="BB239" s="1"/>
      <c r="BC239" s="1"/>
      <c r="BD239" s="1"/>
    </row>
    <row r="240" spans="1:56" ht="15" customHeight="1" x14ac:dyDescent="0.2">
      <c r="A240" s="3">
        <v>24</v>
      </c>
      <c r="B240" s="165" t="s">
        <v>180</v>
      </c>
      <c r="C240" s="229"/>
      <c r="D240" s="229"/>
      <c r="E240" s="229"/>
      <c r="F240" s="229"/>
      <c r="G240" s="229"/>
      <c r="H240" s="229"/>
      <c r="I240" s="229"/>
      <c r="J240" s="229"/>
      <c r="K240" s="229"/>
      <c r="L240" s="229"/>
      <c r="M240" s="229"/>
      <c r="N240" s="229"/>
      <c r="O240" s="229"/>
      <c r="P240" s="229"/>
      <c r="Q240" s="229"/>
      <c r="R240" s="229"/>
      <c r="S240" s="229"/>
      <c r="T240" s="229"/>
      <c r="U240" s="229"/>
      <c r="V240" s="229"/>
      <c r="W240" s="229"/>
      <c r="X240" s="229"/>
      <c r="Y240" s="229"/>
      <c r="Z240" s="229"/>
      <c r="AA240" s="229"/>
      <c r="AB240" s="229"/>
      <c r="AC240" s="229"/>
      <c r="AD240" s="229"/>
      <c r="AE240" s="229"/>
      <c r="AF240" s="229"/>
      <c r="AG240" s="229"/>
      <c r="AH240" s="229"/>
      <c r="AI240" s="229"/>
      <c r="AJ240" s="229"/>
      <c r="AK240" s="229"/>
      <c r="AL240" s="229"/>
      <c r="AM240" s="229"/>
      <c r="AN240" s="229"/>
      <c r="AO240" s="229"/>
      <c r="AP240" s="229"/>
      <c r="AQ240" s="16"/>
      <c r="AR240" s="16"/>
      <c r="AS240" s="16"/>
      <c r="AT240" s="16"/>
      <c r="AU240" s="1"/>
      <c r="AV240" s="1"/>
      <c r="AW240" s="1"/>
      <c r="AX240" s="1"/>
      <c r="AY240" s="1"/>
      <c r="AZ240" s="1"/>
      <c r="BA240" s="1"/>
      <c r="BB240" s="1"/>
      <c r="BC240" s="1"/>
      <c r="BD240" s="1"/>
    </row>
    <row r="241" spans="1:56" ht="15" hidden="1" customHeight="1" x14ac:dyDescent="0.2">
      <c r="A241" s="3"/>
      <c r="B241" s="16"/>
      <c r="C241" s="24"/>
      <c r="D241" s="24"/>
      <c r="E241" s="24"/>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16"/>
      <c r="AR241" s="16"/>
      <c r="AS241" s="16"/>
      <c r="AT241" s="16"/>
      <c r="AU241" s="1"/>
      <c r="AV241" s="1"/>
      <c r="AW241" s="1"/>
      <c r="AX241" s="1"/>
      <c r="AY241" s="1"/>
      <c r="AZ241" s="1"/>
      <c r="BA241" s="1"/>
      <c r="BB241" s="1"/>
      <c r="BC241" s="1"/>
      <c r="BD241" s="1"/>
    </row>
    <row r="242" spans="1:56" ht="15" customHeight="1" x14ac:dyDescent="0.2">
      <c r="A242" s="3"/>
      <c r="B242" s="16"/>
      <c r="C242" s="135" t="s">
        <v>181</v>
      </c>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c r="AO242" s="135"/>
      <c r="AP242" s="135"/>
      <c r="AQ242" s="16"/>
      <c r="AR242" s="16"/>
      <c r="AS242" s="16"/>
      <c r="AT242" s="16"/>
      <c r="AU242" s="1"/>
      <c r="AV242" s="1"/>
      <c r="AW242" s="1"/>
      <c r="AX242" s="1"/>
      <c r="AY242" s="1"/>
      <c r="AZ242" s="1"/>
      <c r="BA242" s="1"/>
      <c r="BB242" s="1"/>
      <c r="BC242" s="1"/>
      <c r="BD242" s="1"/>
    </row>
    <row r="243" spans="1:56" ht="15" hidden="1" customHeight="1" x14ac:dyDescent="0.2">
      <c r="A243" s="3"/>
      <c r="B243" s="16"/>
      <c r="C243" s="24"/>
      <c r="D243" s="24"/>
      <c r="E243" s="24"/>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16"/>
      <c r="AR243" s="16"/>
      <c r="AS243" s="16"/>
      <c r="AT243" s="16"/>
      <c r="AU243" s="1"/>
      <c r="AV243" s="1"/>
      <c r="AW243" s="1"/>
      <c r="AX243" s="1"/>
      <c r="AY243" s="1"/>
      <c r="AZ243" s="1"/>
      <c r="BA243" s="1"/>
      <c r="BB243" s="1"/>
      <c r="BC243" s="1"/>
      <c r="BD243" s="1"/>
    </row>
    <row r="244" spans="1:56" ht="15" customHeight="1" x14ac:dyDescent="0.2">
      <c r="A244" s="3"/>
      <c r="B244" s="16"/>
      <c r="C244" s="135" t="s">
        <v>182</v>
      </c>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5"/>
      <c r="AP244" s="135"/>
      <c r="AQ244" s="16"/>
      <c r="AR244" s="16"/>
      <c r="AS244" s="16"/>
      <c r="AT244" s="16"/>
      <c r="AU244" s="1"/>
      <c r="AV244" s="1"/>
      <c r="AW244" s="1"/>
      <c r="AX244" s="1"/>
      <c r="AY244" s="1"/>
      <c r="AZ244" s="1"/>
      <c r="BA244" s="1"/>
      <c r="BB244" s="1"/>
      <c r="BC244" s="1"/>
      <c r="BD244" s="1"/>
    </row>
    <row r="245" spans="1:56" ht="15" customHeight="1" x14ac:dyDescent="0.2">
      <c r="A245" s="3"/>
      <c r="B245" s="16"/>
      <c r="C245" s="24"/>
      <c r="D245" s="24"/>
      <c r="E245" s="24"/>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16"/>
      <c r="AR245" s="16"/>
      <c r="AS245" s="16"/>
      <c r="AT245" s="16"/>
      <c r="AU245" s="1"/>
      <c r="AV245" s="1"/>
      <c r="AW245" s="1"/>
      <c r="AX245" s="1"/>
      <c r="AY245" s="1"/>
      <c r="AZ245" s="1"/>
      <c r="BA245" s="1"/>
      <c r="BB245" s="1"/>
      <c r="BC245" s="1"/>
      <c r="BD245" s="1"/>
    </row>
    <row r="246" spans="1:56" ht="15" customHeight="1" x14ac:dyDescent="0.2">
      <c r="A246" s="3">
        <v>25</v>
      </c>
      <c r="B246" s="229" t="s">
        <v>62</v>
      </c>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8"/>
      <c r="AJ246" s="138"/>
      <c r="AK246" s="138"/>
      <c r="AL246" s="138"/>
      <c r="AM246" s="138"/>
      <c r="AN246" s="138"/>
      <c r="AO246" s="138"/>
      <c r="AP246" s="138"/>
      <c r="AQ246" s="16"/>
      <c r="AR246" s="16"/>
      <c r="AS246" s="16"/>
      <c r="AT246" s="16"/>
      <c r="AU246" s="1"/>
      <c r="AV246" s="1"/>
      <c r="AW246" s="1"/>
      <c r="AX246" s="1"/>
      <c r="AY246" s="1"/>
      <c r="AZ246" s="1"/>
      <c r="BA246" s="1"/>
      <c r="BB246" s="1"/>
      <c r="BC246" s="1"/>
      <c r="BD246" s="1"/>
    </row>
    <row r="247" spans="1:56" ht="15" customHeight="1" x14ac:dyDescent="0.2">
      <c r="A247" s="3"/>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
      <c r="AV247" s="1"/>
      <c r="AW247" s="1"/>
      <c r="AX247" s="1"/>
      <c r="AY247" s="1"/>
      <c r="AZ247" s="1"/>
      <c r="BA247" s="1"/>
      <c r="BB247" s="1"/>
      <c r="BC247" s="1"/>
      <c r="BD247" s="1"/>
    </row>
    <row r="248" spans="1:56" ht="15" customHeight="1" x14ac:dyDescent="0.2">
      <c r="A248" s="3"/>
      <c r="B248" s="219"/>
      <c r="C248" s="220"/>
      <c r="D248" s="220"/>
      <c r="E248" s="221"/>
      <c r="F248" s="16"/>
      <c r="G248" s="16" t="s">
        <v>183</v>
      </c>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
      <c r="AV248" s="1"/>
      <c r="AW248" s="1"/>
      <c r="AX248" s="1"/>
      <c r="AY248" s="1"/>
      <c r="AZ248" s="1"/>
      <c r="BA248" s="1"/>
      <c r="BB248" s="1"/>
      <c r="BC248" s="1"/>
      <c r="BD248" s="1"/>
    </row>
    <row r="249" spans="1:56" ht="15" customHeight="1" x14ac:dyDescent="0.2">
      <c r="A249" s="3"/>
      <c r="B249" s="27"/>
      <c r="C249" s="27"/>
      <c r="D249" s="27"/>
      <c r="E249" s="27"/>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
      <c r="AV249" s="1"/>
      <c r="AW249" s="1"/>
      <c r="AX249" s="1"/>
      <c r="AY249" s="1"/>
      <c r="AZ249" s="1"/>
      <c r="BA249" s="1"/>
      <c r="BB249" s="1"/>
      <c r="BC249" s="1"/>
      <c r="BD249" s="1"/>
    </row>
    <row r="250" spans="1:56" ht="15" customHeight="1" x14ac:dyDescent="0.2">
      <c r="A250" s="3">
        <v>26</v>
      </c>
      <c r="B250" s="230" t="s">
        <v>184</v>
      </c>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230"/>
      <c r="AD250" s="230"/>
      <c r="AE250" s="230"/>
      <c r="AF250" s="230"/>
      <c r="AG250" s="230"/>
      <c r="AH250" s="230"/>
      <c r="AI250" s="230"/>
      <c r="AJ250" s="230"/>
      <c r="AK250" s="230"/>
      <c r="AL250" s="230"/>
      <c r="AM250" s="230"/>
      <c r="AN250" s="230"/>
      <c r="AO250" s="230"/>
      <c r="AP250" s="230"/>
      <c r="AQ250" s="25"/>
      <c r="AR250" s="25"/>
      <c r="AS250" s="25"/>
      <c r="AT250" s="25"/>
      <c r="AU250" s="1"/>
      <c r="AV250" s="1"/>
      <c r="AW250" s="1"/>
      <c r="AX250" s="1"/>
      <c r="AY250" s="1"/>
      <c r="AZ250" s="1"/>
      <c r="BA250" s="1"/>
      <c r="BB250" s="1"/>
      <c r="BC250" s="1"/>
      <c r="BD250" s="1"/>
    </row>
    <row r="251" spans="1:56" ht="15" customHeight="1" x14ac:dyDescent="0.2">
      <c r="A251" s="3"/>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25"/>
      <c r="AR251" s="25"/>
      <c r="AS251" s="25"/>
      <c r="AT251" s="25"/>
      <c r="AU251" s="1"/>
      <c r="AV251" s="1"/>
      <c r="AW251" s="1"/>
      <c r="AX251" s="1"/>
      <c r="AY251" s="1"/>
      <c r="AZ251" s="1"/>
      <c r="BA251" s="1"/>
      <c r="BB251" s="1"/>
      <c r="BC251" s="1"/>
      <c r="BD251" s="1"/>
    </row>
    <row r="252" spans="1:56" ht="15" customHeight="1" x14ac:dyDescent="0.2">
      <c r="A252" s="3"/>
      <c r="B252" s="231"/>
      <c r="C252" s="231"/>
      <c r="D252" s="231"/>
      <c r="E252" s="231"/>
      <c r="F252" s="44"/>
      <c r="G252" s="43" t="s">
        <v>185</v>
      </c>
      <c r="H252" s="43"/>
      <c r="I252" s="43"/>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25"/>
      <c r="AR252" s="25"/>
      <c r="AS252" s="25"/>
      <c r="AT252" s="25"/>
      <c r="AU252" s="1"/>
      <c r="AV252" s="1"/>
      <c r="AW252" s="1"/>
      <c r="AX252" s="1"/>
      <c r="AY252" s="1"/>
      <c r="AZ252" s="1"/>
      <c r="BA252" s="1"/>
      <c r="BB252" s="1"/>
      <c r="BC252" s="1"/>
      <c r="BD252" s="1"/>
    </row>
    <row r="253" spans="1:56" ht="15" customHeight="1" x14ac:dyDescent="0.2">
      <c r="A253" s="3"/>
      <c r="B253" s="27"/>
      <c r="C253" s="27"/>
      <c r="D253" s="27"/>
      <c r="E253" s="27"/>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
      <c r="AV253" s="1"/>
      <c r="AW253" s="1"/>
      <c r="AX253" s="1"/>
      <c r="AY253" s="1"/>
      <c r="AZ253" s="1"/>
      <c r="BA253" s="1"/>
      <c r="BB253" s="1"/>
      <c r="BC253" s="1"/>
      <c r="BD253" s="1"/>
    </row>
    <row r="254" spans="1:56" ht="2.25" customHeight="1" x14ac:dyDescent="0.2">
      <c r="A254" s="3"/>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
      <c r="AV254" s="1"/>
      <c r="AW254" s="1"/>
      <c r="AX254" s="1"/>
      <c r="AY254" s="1"/>
      <c r="AZ254" s="1"/>
      <c r="BA254" s="1"/>
      <c r="BB254" s="1"/>
      <c r="BC254" s="1"/>
      <c r="BD254" s="1"/>
    </row>
    <row r="255" spans="1:56" ht="15" customHeight="1" x14ac:dyDescent="0.2">
      <c r="A255" s="3"/>
      <c r="B255" s="116" t="s">
        <v>63</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7"/>
      <c r="AQ255" s="16"/>
      <c r="AR255" s="16"/>
      <c r="AS255" s="16"/>
      <c r="AT255" s="16"/>
      <c r="AU255" s="1"/>
      <c r="AV255" s="1"/>
      <c r="AW255" s="1"/>
      <c r="AX255" s="1"/>
      <c r="AY255" s="1"/>
      <c r="AZ255" s="1"/>
      <c r="BA255" s="1"/>
      <c r="BB255" s="1"/>
      <c r="BC255" s="1"/>
      <c r="BD255" s="1"/>
    </row>
    <row r="256" spans="1:56" ht="15" customHeight="1" x14ac:dyDescent="0.2">
      <c r="A256" s="3"/>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
      <c r="AV256" s="1"/>
      <c r="AW256" s="1"/>
      <c r="AX256" s="1"/>
      <c r="AY256" s="1"/>
      <c r="AZ256" s="1"/>
      <c r="BA256" s="1"/>
      <c r="BB256" s="1"/>
      <c r="BC256" s="1"/>
      <c r="BD256" s="1"/>
    </row>
    <row r="257" spans="1:56" ht="15" customHeight="1" x14ac:dyDescent="0.2">
      <c r="A257" s="3"/>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
      <c r="AV257" s="1"/>
      <c r="AW257" s="1"/>
      <c r="AX257" s="1"/>
      <c r="AY257" s="1"/>
      <c r="AZ257" s="1"/>
      <c r="BA257" s="1"/>
      <c r="BB257" s="1"/>
      <c r="BC257" s="1"/>
      <c r="BD257" s="1"/>
    </row>
    <row r="258" spans="1:56" ht="15" customHeight="1" x14ac:dyDescent="0.2">
      <c r="A258" s="3">
        <v>27</v>
      </c>
      <c r="B258" s="222" t="s">
        <v>186</v>
      </c>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6"/>
      <c r="AR258" s="16"/>
      <c r="AS258" s="16"/>
      <c r="AT258" s="16"/>
      <c r="AU258" s="1"/>
      <c r="AV258" s="1"/>
      <c r="AW258" s="1"/>
      <c r="AX258" s="1"/>
      <c r="AY258" s="1"/>
      <c r="AZ258" s="1"/>
      <c r="BA258" s="1"/>
      <c r="BB258" s="1"/>
      <c r="BC258" s="1"/>
      <c r="BD258" s="1"/>
    </row>
    <row r="259" spans="1:56" ht="2.25" customHeight="1" x14ac:dyDescent="0.2">
      <c r="A259" s="3"/>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
      <c r="AV259" s="1"/>
      <c r="AW259" s="1"/>
      <c r="AX259" s="1"/>
      <c r="AY259" s="1"/>
      <c r="AZ259" s="1"/>
      <c r="BA259" s="1"/>
      <c r="BB259" s="1"/>
      <c r="BC259" s="1"/>
      <c r="BD259" s="1"/>
    </row>
    <row r="260" spans="1:56" ht="15" customHeight="1" x14ac:dyDescent="0.2">
      <c r="A260" s="3"/>
      <c r="B260" s="121" t="s">
        <v>64</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c r="AN260" s="121"/>
      <c r="AO260" s="121"/>
      <c r="AP260" s="121"/>
      <c r="AQ260" s="16"/>
      <c r="AR260" s="16"/>
      <c r="AS260" s="16"/>
      <c r="AT260" s="16"/>
      <c r="AU260" s="1"/>
      <c r="AV260" s="1"/>
      <c r="AW260" s="1"/>
      <c r="AX260" s="1"/>
      <c r="AY260" s="1"/>
      <c r="AZ260" s="1"/>
      <c r="BA260" s="1"/>
      <c r="BB260" s="1"/>
      <c r="BC260" s="1"/>
      <c r="BD260" s="1"/>
    </row>
    <row r="261" spans="1:56" ht="15" customHeight="1" x14ac:dyDescent="0.2">
      <c r="A261" s="3"/>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
      <c r="AV261" s="1"/>
      <c r="AW261" s="1"/>
      <c r="AX261" s="1"/>
      <c r="AY261" s="1"/>
      <c r="AZ261" s="1"/>
      <c r="BA261" s="1"/>
      <c r="BB261" s="1"/>
      <c r="BC261" s="1"/>
      <c r="BD261" s="1"/>
    </row>
    <row r="262" spans="1:56" ht="15" customHeight="1" x14ac:dyDescent="0.2">
      <c r="A262" s="3"/>
      <c r="B262" s="112" t="s">
        <v>187</v>
      </c>
      <c r="C262" s="135"/>
      <c r="D262" s="135"/>
      <c r="E262" s="135"/>
      <c r="F262" s="135"/>
      <c r="G262" s="135"/>
      <c r="H262" s="135"/>
      <c r="I262" s="135"/>
      <c r="J262" s="135"/>
      <c r="K262" s="135"/>
      <c r="L262" s="135"/>
      <c r="M262" s="135"/>
      <c r="N262" s="135"/>
      <c r="O262" s="135"/>
      <c r="P262" s="16"/>
      <c r="Q262" s="223"/>
      <c r="R262" s="224"/>
      <c r="S262" s="224"/>
      <c r="T262" s="225"/>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f>Q262*0.8*2</f>
        <v>0</v>
      </c>
      <c r="AR262" s="16"/>
      <c r="AS262" s="16"/>
      <c r="AT262" s="16"/>
      <c r="AU262" s="1"/>
      <c r="AV262" s="1"/>
      <c r="AW262" s="1"/>
      <c r="AX262" s="1"/>
      <c r="AY262" s="1"/>
      <c r="AZ262" s="1"/>
      <c r="BA262" s="1"/>
      <c r="BB262" s="1"/>
      <c r="BC262" s="1"/>
      <c r="BD262" s="1"/>
    </row>
    <row r="263" spans="1:56" ht="2.25" customHeight="1" x14ac:dyDescent="0.2">
      <c r="A263" s="3"/>
      <c r="B263" s="16"/>
      <c r="C263" s="16"/>
      <c r="D263" s="16"/>
      <c r="E263" s="16"/>
      <c r="F263" s="16"/>
      <c r="G263" s="16"/>
      <c r="H263" s="16"/>
      <c r="I263" s="16"/>
      <c r="J263" s="16"/>
      <c r="K263" s="16"/>
      <c r="L263" s="16"/>
      <c r="M263" s="16"/>
      <c r="N263" s="16"/>
      <c r="O263" s="16"/>
      <c r="P263" s="16"/>
      <c r="Q263" s="50"/>
      <c r="R263" s="50"/>
      <c r="S263" s="50"/>
      <c r="T263" s="50"/>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
      <c r="AV263" s="1"/>
      <c r="AW263" s="1"/>
      <c r="AX263" s="1"/>
      <c r="AY263" s="1"/>
      <c r="AZ263" s="1"/>
      <c r="BA263" s="1"/>
      <c r="BB263" s="1"/>
      <c r="BC263" s="1"/>
      <c r="BD263" s="1"/>
    </row>
    <row r="264" spans="1:56" ht="15" customHeight="1" x14ac:dyDescent="0.2">
      <c r="A264" s="3"/>
      <c r="B264" s="139" t="s">
        <v>135</v>
      </c>
      <c r="C264" s="112"/>
      <c r="D264" s="112"/>
      <c r="E264" s="112"/>
      <c r="F264" s="112"/>
      <c r="G264" s="112"/>
      <c r="H264" s="112"/>
      <c r="I264" s="112"/>
      <c r="J264" s="112"/>
      <c r="K264" s="112"/>
      <c r="L264" s="112"/>
      <c r="M264" s="112"/>
      <c r="N264" s="112"/>
      <c r="O264" s="112"/>
      <c r="P264" s="16"/>
      <c r="Q264" s="223"/>
      <c r="R264" s="224"/>
      <c r="S264" s="224"/>
      <c r="T264" s="225"/>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f>Q264*2</f>
        <v>0</v>
      </c>
      <c r="AR264" s="16"/>
      <c r="AS264" s="16"/>
      <c r="AT264" s="16"/>
      <c r="AU264" s="1"/>
      <c r="AV264" s="1"/>
      <c r="AW264" s="1"/>
      <c r="AX264" s="1"/>
      <c r="AY264" s="1"/>
      <c r="AZ264" s="1"/>
      <c r="BA264" s="1"/>
      <c r="BB264" s="1"/>
      <c r="BC264" s="1"/>
      <c r="BD264" s="1"/>
    </row>
    <row r="265" spans="1:56" ht="2.25" customHeight="1" x14ac:dyDescent="0.2">
      <c r="A265" s="3"/>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
      <c r="AV265" s="1"/>
      <c r="AW265" s="1"/>
      <c r="AX265" s="1"/>
      <c r="AY265" s="1"/>
      <c r="AZ265" s="1"/>
      <c r="BA265" s="1"/>
      <c r="BB265" s="1"/>
      <c r="BC265" s="1"/>
      <c r="BD265" s="1"/>
    </row>
    <row r="266" spans="1:56" ht="15" customHeight="1" x14ac:dyDescent="0.2">
      <c r="A266" s="3"/>
      <c r="B266" s="112" t="s">
        <v>65</v>
      </c>
      <c r="C266" s="135"/>
      <c r="D266" s="135"/>
      <c r="E266" s="135"/>
      <c r="F266" s="135"/>
      <c r="G266" s="135"/>
      <c r="H266" s="135"/>
      <c r="I266" s="135"/>
      <c r="J266" s="135"/>
      <c r="K266" s="135"/>
      <c r="L266" s="135"/>
      <c r="M266" s="135"/>
      <c r="N266" s="135"/>
      <c r="O266" s="135"/>
      <c r="P266" s="16"/>
      <c r="Q266" s="198">
        <f>SUM(Q262,Q264)</f>
        <v>0</v>
      </c>
      <c r="R266" s="199"/>
      <c r="S266" s="199"/>
      <c r="T266" s="200"/>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f>SUM(AQ262,AQ264)</f>
        <v>0</v>
      </c>
      <c r="AR266" s="16"/>
      <c r="AS266" s="16"/>
      <c r="AT266" s="16"/>
      <c r="AU266" s="1"/>
      <c r="AV266" s="1"/>
      <c r="AW266" s="1"/>
      <c r="AX266" s="1"/>
      <c r="AY266" s="1"/>
      <c r="AZ266" s="1"/>
      <c r="BA266" s="1"/>
      <c r="BB266" s="1"/>
      <c r="BC266" s="1"/>
      <c r="BD266" s="1"/>
    </row>
    <row r="267" spans="1:56" ht="2.25" customHeight="1" x14ac:dyDescent="0.2">
      <c r="A267" s="3"/>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
      <c r="AV267" s="1"/>
      <c r="AW267" s="1"/>
      <c r="AX267" s="1"/>
      <c r="AY267" s="1"/>
      <c r="AZ267" s="1"/>
      <c r="BA267" s="1"/>
      <c r="BB267" s="1"/>
      <c r="BC267" s="1"/>
      <c r="BD267" s="1"/>
    </row>
    <row r="268" spans="1:56" ht="15" customHeight="1" x14ac:dyDescent="0.2">
      <c r="A268" s="3"/>
      <c r="B268" s="139" t="s">
        <v>239</v>
      </c>
      <c r="C268" s="134"/>
      <c r="D268" s="134"/>
      <c r="E268" s="134"/>
      <c r="F268" s="134"/>
      <c r="G268" s="134"/>
      <c r="H268" s="134"/>
      <c r="I268" s="134"/>
      <c r="J268" s="134"/>
      <c r="K268" s="134"/>
      <c r="L268" s="134"/>
      <c r="M268" s="134"/>
      <c r="N268" s="134"/>
      <c r="O268" s="134"/>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
      <c r="AV268" s="1"/>
      <c r="AW268" s="1"/>
      <c r="AX268" s="1"/>
      <c r="AY268" s="1"/>
      <c r="AZ268" s="1"/>
      <c r="BA268" s="1"/>
      <c r="BB268" s="1"/>
      <c r="BC268" s="1"/>
      <c r="BD268" s="1"/>
    </row>
    <row r="269" spans="1:56" ht="15" customHeight="1" x14ac:dyDescent="0.2">
      <c r="A269" s="3"/>
      <c r="B269" s="134"/>
      <c r="C269" s="134"/>
      <c r="D269" s="134"/>
      <c r="E269" s="134"/>
      <c r="F269" s="134"/>
      <c r="G269" s="134"/>
      <c r="H269" s="134"/>
      <c r="I269" s="134"/>
      <c r="J269" s="134"/>
      <c r="K269" s="134"/>
      <c r="L269" s="134"/>
      <c r="M269" s="134"/>
      <c r="N269" s="134"/>
      <c r="O269" s="134"/>
      <c r="P269" s="16"/>
      <c r="Q269" s="232"/>
      <c r="R269" s="233"/>
      <c r="S269" s="233"/>
      <c r="T269" s="234"/>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
      <c r="AV269" s="1"/>
      <c r="AW269" s="1"/>
      <c r="AX269" s="1"/>
      <c r="AY269" s="1"/>
      <c r="AZ269" s="1"/>
      <c r="BA269" s="1"/>
      <c r="BB269" s="1"/>
      <c r="BC269" s="1"/>
      <c r="BD269" s="1"/>
    </row>
    <row r="270" spans="1:56" ht="2.25" customHeight="1" x14ac:dyDescent="0.2">
      <c r="A270" s="3"/>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
      <c r="AV270" s="1"/>
      <c r="AW270" s="1"/>
      <c r="AX270" s="1"/>
      <c r="AY270" s="1"/>
      <c r="AZ270" s="1"/>
      <c r="BA270" s="1"/>
      <c r="BB270" s="1"/>
      <c r="BC270" s="1"/>
      <c r="BD270" s="1"/>
    </row>
    <row r="271" spans="1:56" ht="15" customHeight="1" x14ac:dyDescent="0.2">
      <c r="A271" s="3"/>
      <c r="B271" s="139" t="s">
        <v>188</v>
      </c>
      <c r="C271" s="135"/>
      <c r="D271" s="135"/>
      <c r="E271" s="135"/>
      <c r="F271" s="135"/>
      <c r="G271" s="135"/>
      <c r="H271" s="135"/>
      <c r="I271" s="135"/>
      <c r="J271" s="135"/>
      <c r="K271" s="135"/>
      <c r="L271" s="135"/>
      <c r="M271" s="135"/>
      <c r="N271" s="135"/>
      <c r="O271" s="135"/>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
      <c r="AV271" s="1"/>
      <c r="AW271" s="1"/>
      <c r="AX271" s="1"/>
      <c r="AY271" s="1"/>
      <c r="AZ271" s="1"/>
      <c r="BA271" s="1"/>
      <c r="BB271" s="1"/>
      <c r="BC271" s="1"/>
      <c r="BD271" s="1"/>
    </row>
    <row r="272" spans="1:56" ht="15" customHeight="1" x14ac:dyDescent="0.2">
      <c r="A272" s="3"/>
      <c r="B272" s="135"/>
      <c r="C272" s="135"/>
      <c r="D272" s="135"/>
      <c r="E272" s="135"/>
      <c r="F272" s="135"/>
      <c r="G272" s="135"/>
      <c r="H272" s="135"/>
      <c r="I272" s="135"/>
      <c r="J272" s="135"/>
      <c r="K272" s="135"/>
      <c r="L272" s="135"/>
      <c r="M272" s="135"/>
      <c r="N272" s="135"/>
      <c r="O272" s="135"/>
      <c r="P272" s="16"/>
      <c r="Q272" s="198">
        <f>Q266-Q269</f>
        <v>0</v>
      </c>
      <c r="R272" s="199"/>
      <c r="S272" s="199"/>
      <c r="T272" s="200"/>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
      <c r="AV272" s="1"/>
      <c r="AW272" s="1"/>
      <c r="AX272" s="1"/>
      <c r="AY272" s="1"/>
      <c r="AZ272" s="1"/>
      <c r="BA272" s="1"/>
      <c r="BB272" s="1"/>
      <c r="BC272" s="1"/>
      <c r="BD272" s="1"/>
    </row>
    <row r="273" spans="1:56" ht="15" customHeight="1" x14ac:dyDescent="0.2">
      <c r="A273" s="3"/>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
      <c r="AV273" s="1"/>
      <c r="AW273" s="1"/>
      <c r="AX273" s="1"/>
      <c r="AY273" s="1"/>
      <c r="AZ273" s="1"/>
      <c r="BA273" s="1"/>
      <c r="BB273" s="1"/>
      <c r="BC273" s="1"/>
      <c r="BD273" s="1"/>
    </row>
    <row r="274" spans="1:56" ht="15" customHeight="1" x14ac:dyDescent="0.2">
      <c r="A274" s="3">
        <v>28</v>
      </c>
      <c r="B274" s="222" t="s">
        <v>66</v>
      </c>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6"/>
      <c r="AR274" s="16"/>
      <c r="AS274" s="16"/>
      <c r="AT274" s="16"/>
      <c r="AU274" s="1"/>
      <c r="AV274" s="1"/>
      <c r="AW274" s="1"/>
      <c r="AX274" s="1"/>
      <c r="AY274" s="1"/>
      <c r="AZ274" s="1"/>
      <c r="BA274" s="1"/>
      <c r="BB274" s="1"/>
      <c r="BC274" s="1"/>
      <c r="BD274" s="1"/>
    </row>
    <row r="275" spans="1:56" ht="15" customHeight="1" x14ac:dyDescent="0.2">
      <c r="A275" s="3"/>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
      <c r="AV275" s="1"/>
      <c r="AW275" s="1"/>
      <c r="AX275" s="1"/>
      <c r="AY275" s="1"/>
      <c r="AZ275" s="1"/>
      <c r="BA275" s="1"/>
      <c r="BB275" s="1"/>
      <c r="BC275" s="1"/>
      <c r="BD275" s="1"/>
    </row>
    <row r="276" spans="1:56" ht="15" customHeight="1" x14ac:dyDescent="0.2">
      <c r="A276" s="3"/>
      <c r="B276" s="219"/>
      <c r="C276" s="220"/>
      <c r="D276" s="220"/>
      <c r="E276" s="221"/>
      <c r="F276" s="16"/>
      <c r="G276" s="16" t="s">
        <v>185</v>
      </c>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
      <c r="AV276" s="1"/>
      <c r="AW276" s="1"/>
      <c r="AX276" s="1"/>
      <c r="AY276" s="1"/>
      <c r="AZ276" s="1"/>
      <c r="BA276" s="1"/>
      <c r="BB276" s="1"/>
      <c r="BC276" s="1"/>
      <c r="BD276" s="1"/>
    </row>
    <row r="277" spans="1:56" ht="15" customHeight="1" x14ac:dyDescent="0.2">
      <c r="A277" s="3"/>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
      <c r="AV277" s="1"/>
      <c r="AW277" s="1"/>
      <c r="AX277" s="1"/>
      <c r="AY277" s="1"/>
      <c r="AZ277" s="1"/>
      <c r="BA277" s="1"/>
      <c r="BB277" s="1"/>
      <c r="BC277" s="1"/>
      <c r="BD277" s="1"/>
    </row>
    <row r="278" spans="1:56" ht="15" customHeight="1" x14ac:dyDescent="0.2">
      <c r="A278" s="3">
        <v>29</v>
      </c>
      <c r="B278" s="222" t="s">
        <v>67</v>
      </c>
      <c r="C278" s="222"/>
      <c r="D278" s="222"/>
      <c r="E278" s="222"/>
      <c r="F278" s="222"/>
      <c r="G278" s="222"/>
      <c r="H278" s="222"/>
      <c r="I278" s="222"/>
      <c r="J278" s="222"/>
      <c r="K278" s="222"/>
      <c r="L278" s="222"/>
      <c r="M278" s="222"/>
      <c r="N278" s="222"/>
      <c r="O278" s="222"/>
      <c r="P278" s="222"/>
      <c r="Q278" s="222"/>
      <c r="R278" s="222"/>
      <c r="S278" s="222"/>
      <c r="T278" s="222"/>
      <c r="U278" s="222"/>
      <c r="V278" s="222"/>
      <c r="W278" s="222"/>
      <c r="X278" s="222"/>
      <c r="Y278" s="222"/>
      <c r="Z278" s="222"/>
      <c r="AA278" s="222"/>
      <c r="AB278" s="222"/>
      <c r="AC278" s="222"/>
      <c r="AD278" s="222"/>
      <c r="AE278" s="222"/>
      <c r="AF278" s="222"/>
      <c r="AG278" s="222"/>
      <c r="AH278" s="222"/>
      <c r="AI278" s="222"/>
      <c r="AJ278" s="222"/>
      <c r="AK278" s="222"/>
      <c r="AL278" s="222"/>
      <c r="AM278" s="222"/>
      <c r="AN278" s="222"/>
      <c r="AO278" s="222"/>
      <c r="AP278" s="222"/>
      <c r="AQ278" s="16"/>
      <c r="AR278" s="16"/>
      <c r="AS278" s="16"/>
      <c r="AT278" s="16"/>
      <c r="AU278" s="1"/>
      <c r="AV278" s="1"/>
      <c r="AW278" s="1"/>
      <c r="AX278" s="1"/>
      <c r="AY278" s="1"/>
      <c r="AZ278" s="1"/>
      <c r="BA278" s="1"/>
      <c r="BB278" s="1"/>
      <c r="BC278" s="1"/>
      <c r="BD278" s="1"/>
    </row>
    <row r="279" spans="1:56" ht="15" customHeight="1" x14ac:dyDescent="0.2">
      <c r="A279" s="3"/>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
      <c r="AV279" s="1"/>
      <c r="AW279" s="1"/>
      <c r="AX279" s="1"/>
      <c r="AY279" s="1"/>
      <c r="AZ279" s="1"/>
      <c r="BA279" s="1"/>
      <c r="BB279" s="1"/>
      <c r="BC279" s="1"/>
      <c r="BD279" s="1"/>
    </row>
    <row r="280" spans="1:56" ht="15" customHeight="1" x14ac:dyDescent="0.2">
      <c r="A280" s="3"/>
      <c r="B280" s="219"/>
      <c r="C280" s="220"/>
      <c r="D280" s="220"/>
      <c r="E280" s="221"/>
      <c r="F280" s="16"/>
      <c r="G280" s="16" t="s">
        <v>189</v>
      </c>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
      <c r="AV280" s="1"/>
      <c r="AW280" s="1"/>
      <c r="AX280" s="1"/>
      <c r="AY280" s="1"/>
      <c r="AZ280" s="1"/>
      <c r="BA280" s="1"/>
      <c r="BB280" s="1"/>
      <c r="BC280" s="1"/>
      <c r="BD280" s="1"/>
    </row>
    <row r="281" spans="1:56" ht="15" customHeight="1" x14ac:dyDescent="0.2">
      <c r="A281" s="3"/>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
      <c r="AV281" s="1"/>
      <c r="AW281" s="1"/>
      <c r="AX281" s="1"/>
      <c r="AY281" s="1"/>
      <c r="AZ281" s="1"/>
      <c r="BA281" s="1"/>
      <c r="BB281" s="1"/>
      <c r="BC281" s="1"/>
      <c r="BD281" s="1"/>
    </row>
    <row r="282" spans="1:56" ht="15" customHeight="1" x14ac:dyDescent="0.2">
      <c r="A282" s="3">
        <v>30</v>
      </c>
      <c r="B282" s="133" t="s">
        <v>125</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6"/>
      <c r="AR282" s="16"/>
      <c r="AS282" s="16"/>
      <c r="AT282" s="16"/>
      <c r="AU282" s="1"/>
      <c r="AV282" s="1"/>
      <c r="AW282" s="1"/>
      <c r="AX282" s="1"/>
      <c r="AY282" s="1"/>
      <c r="AZ282" s="1"/>
      <c r="BA282" s="1"/>
      <c r="BB282" s="1"/>
      <c r="BC282" s="1"/>
      <c r="BD282" s="1"/>
    </row>
    <row r="283" spans="1:56" ht="15" customHeight="1" x14ac:dyDescent="0.2">
      <c r="A283" s="3"/>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
      <c r="AV283" s="1"/>
      <c r="AW283" s="1"/>
      <c r="AX283" s="1"/>
      <c r="AY283" s="1"/>
      <c r="AZ283" s="1"/>
      <c r="BA283" s="1"/>
      <c r="BB283" s="1"/>
      <c r="BC283" s="1"/>
      <c r="BD283" s="1"/>
    </row>
    <row r="284" spans="1:56" ht="15" customHeight="1" x14ac:dyDescent="0.2">
      <c r="A284" s="3"/>
      <c r="B284" s="139" t="s">
        <v>126</v>
      </c>
      <c r="C284" s="135"/>
      <c r="D284" s="135"/>
      <c r="E284" s="135"/>
      <c r="F284" s="135"/>
      <c r="G284" s="135"/>
      <c r="H284" s="135"/>
      <c r="I284" s="135"/>
      <c r="J284" s="135"/>
      <c r="K284" s="135"/>
      <c r="L284" s="135"/>
      <c r="M284" s="135"/>
      <c r="N284" s="135"/>
      <c r="O284" s="135"/>
      <c r="P284" s="16"/>
      <c r="Q284" s="223"/>
      <c r="R284" s="224"/>
      <c r="S284" s="224"/>
      <c r="T284" s="225"/>
      <c r="U284" s="218" t="s">
        <v>68</v>
      </c>
      <c r="V284" s="134"/>
      <c r="W284" s="16"/>
      <c r="X284" s="16"/>
      <c r="Y284" s="16"/>
      <c r="Z284" s="16"/>
      <c r="AA284" s="16"/>
      <c r="AB284" s="16"/>
      <c r="AC284" s="16"/>
      <c r="AD284" s="16"/>
      <c r="AE284" s="16"/>
      <c r="AF284" s="16"/>
      <c r="AG284" s="16"/>
      <c r="AH284" s="16"/>
      <c r="AI284" s="16"/>
      <c r="AJ284" s="16"/>
      <c r="AK284" s="16"/>
      <c r="AL284" s="16"/>
      <c r="AM284" s="16"/>
      <c r="AN284" s="16"/>
      <c r="AO284" s="16"/>
      <c r="AP284" s="16"/>
      <c r="AQ284" s="25">
        <f>IF(Q284=0,0,IF(Q284&lt;25,42,IF(Q284&lt;49,84,IF(Q284&lt;73,126,IF(Q284&lt;96,168,210)))))</f>
        <v>0</v>
      </c>
      <c r="AR284" s="25"/>
      <c r="AS284" s="25"/>
      <c r="AT284" s="25"/>
      <c r="AU284" s="1"/>
      <c r="AV284" s="1"/>
      <c r="AW284" s="1"/>
      <c r="AX284" s="1"/>
      <c r="AY284" s="1"/>
      <c r="AZ284" s="1"/>
      <c r="BA284" s="1"/>
      <c r="BB284" s="1"/>
      <c r="BC284" s="1"/>
      <c r="BD284" s="1"/>
    </row>
    <row r="285" spans="1:56" ht="2.25" customHeight="1" x14ac:dyDescent="0.2">
      <c r="A285" s="3"/>
      <c r="B285" s="16"/>
      <c r="C285" s="16"/>
      <c r="D285" s="16"/>
      <c r="E285" s="16"/>
      <c r="F285" s="16"/>
      <c r="G285" s="16"/>
      <c r="H285" s="16"/>
      <c r="I285" s="16"/>
      <c r="J285" s="16"/>
      <c r="K285" s="16"/>
      <c r="L285" s="16"/>
      <c r="M285" s="16"/>
      <c r="N285" s="15"/>
      <c r="O285" s="16"/>
      <c r="P285" s="16"/>
      <c r="Q285" s="50"/>
      <c r="R285" s="50"/>
      <c r="S285" s="50"/>
      <c r="T285" s="50"/>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25"/>
      <c r="AR285" s="25"/>
      <c r="AS285" s="25"/>
      <c r="AT285" s="25"/>
      <c r="AU285" s="1"/>
      <c r="AV285" s="1"/>
      <c r="AW285" s="1"/>
      <c r="AX285" s="1"/>
      <c r="AY285" s="1"/>
      <c r="AZ285" s="1"/>
      <c r="BA285" s="1"/>
      <c r="BB285" s="1"/>
      <c r="BC285" s="1"/>
      <c r="BD285" s="1"/>
    </row>
    <row r="286" spans="1:56" ht="15" customHeight="1" x14ac:dyDescent="0.2">
      <c r="A286" s="3"/>
      <c r="B286" s="139" t="s">
        <v>127</v>
      </c>
      <c r="C286" s="135"/>
      <c r="D286" s="135"/>
      <c r="E286" s="135"/>
      <c r="F286" s="135"/>
      <c r="G286" s="135"/>
      <c r="H286" s="135"/>
      <c r="I286" s="135"/>
      <c r="J286" s="135"/>
      <c r="K286" s="135"/>
      <c r="L286" s="135"/>
      <c r="M286" s="135"/>
      <c r="N286" s="135"/>
      <c r="O286" s="135"/>
      <c r="P286" s="16"/>
      <c r="Q286" s="223"/>
      <c r="R286" s="224"/>
      <c r="S286" s="224"/>
      <c r="T286" s="225"/>
      <c r="U286" s="218" t="s">
        <v>68</v>
      </c>
      <c r="V286" s="134"/>
      <c r="W286" s="16"/>
      <c r="X286" s="16"/>
      <c r="Y286" s="16"/>
      <c r="Z286" s="16"/>
      <c r="AA286" s="16"/>
      <c r="AB286" s="16"/>
      <c r="AC286" s="16"/>
      <c r="AD286" s="16"/>
      <c r="AE286" s="16"/>
      <c r="AF286" s="16"/>
      <c r="AG286" s="16"/>
      <c r="AH286" s="16"/>
      <c r="AI286" s="16"/>
      <c r="AJ286" s="16"/>
      <c r="AK286" s="16"/>
      <c r="AL286" s="16"/>
      <c r="AM286" s="16"/>
      <c r="AN286" s="16"/>
      <c r="AO286" s="16"/>
      <c r="AP286" s="16"/>
      <c r="AQ286" s="25">
        <f>IF(Q286=0,0,IF(Q286&lt;25,42,IF(Q286&lt;49,84,IF(Q286&lt;73,126,IF(Q286&lt;96,168,210)))))</f>
        <v>0</v>
      </c>
      <c r="AR286" s="25"/>
      <c r="AS286" s="25"/>
      <c r="AT286" s="25"/>
      <c r="AU286" s="1"/>
      <c r="AV286" s="1"/>
      <c r="AW286" s="1"/>
      <c r="AX286" s="1"/>
      <c r="AY286" s="1"/>
      <c r="AZ286" s="1"/>
      <c r="BA286" s="1"/>
      <c r="BB286" s="1"/>
      <c r="BC286" s="1"/>
      <c r="BD286" s="1"/>
    </row>
    <row r="287" spans="1:56" ht="2.25" customHeight="1" x14ac:dyDescent="0.2">
      <c r="A287" s="3"/>
      <c r="B287" s="16"/>
      <c r="C287" s="16"/>
      <c r="D287" s="16"/>
      <c r="E287" s="16"/>
      <c r="F287" s="16"/>
      <c r="G287" s="16"/>
      <c r="H287" s="16"/>
      <c r="I287" s="16"/>
      <c r="J287" s="16"/>
      <c r="K287" s="16"/>
      <c r="L287" s="16"/>
      <c r="M287" s="16"/>
      <c r="N287" s="15"/>
      <c r="O287" s="16"/>
      <c r="P287" s="16"/>
      <c r="Q287" s="50"/>
      <c r="R287" s="50"/>
      <c r="S287" s="50"/>
      <c r="T287" s="50"/>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25"/>
      <c r="AR287" s="25"/>
      <c r="AS287" s="25"/>
      <c r="AT287" s="25"/>
      <c r="AU287" s="1"/>
      <c r="AV287" s="1"/>
      <c r="AW287" s="1"/>
      <c r="AX287" s="1"/>
      <c r="AY287" s="1"/>
      <c r="AZ287" s="1"/>
      <c r="BA287" s="1"/>
      <c r="BB287" s="1"/>
      <c r="BC287" s="1"/>
      <c r="BD287" s="1"/>
    </row>
    <row r="288" spans="1:56" ht="15" customHeight="1" x14ac:dyDescent="0.2">
      <c r="A288" s="3"/>
      <c r="B288" s="139" t="s">
        <v>128</v>
      </c>
      <c r="C288" s="135"/>
      <c r="D288" s="135"/>
      <c r="E288" s="135"/>
      <c r="F288" s="135"/>
      <c r="G288" s="135"/>
      <c r="H288" s="135"/>
      <c r="I288" s="135"/>
      <c r="J288" s="135"/>
      <c r="K288" s="135"/>
      <c r="L288" s="135"/>
      <c r="M288" s="135"/>
      <c r="N288" s="135"/>
      <c r="O288" s="135"/>
      <c r="P288" s="16"/>
      <c r="Q288" s="223"/>
      <c r="R288" s="224"/>
      <c r="S288" s="224"/>
      <c r="T288" s="225"/>
      <c r="U288" s="218" t="s">
        <v>68</v>
      </c>
      <c r="V288" s="134"/>
      <c r="W288" s="16"/>
      <c r="X288" s="16"/>
      <c r="Y288" s="16"/>
      <c r="Z288" s="16"/>
      <c r="AA288" s="16"/>
      <c r="AB288" s="16"/>
      <c r="AC288" s="16"/>
      <c r="AD288" s="16"/>
      <c r="AE288" s="16"/>
      <c r="AF288" s="16"/>
      <c r="AG288" s="16"/>
      <c r="AH288" s="16"/>
      <c r="AI288" s="16"/>
      <c r="AJ288" s="16"/>
      <c r="AK288" s="16"/>
      <c r="AL288" s="16"/>
      <c r="AM288" s="16"/>
      <c r="AN288" s="16"/>
      <c r="AO288" s="16"/>
      <c r="AP288" s="16"/>
      <c r="AQ288" s="25">
        <f>IF(Q288=0,0,IF(Q288&lt;25,42,IF(Q288&lt;49,84,IF(Q288&lt;73,126,IF(Q288&lt;96,168,210)))))</f>
        <v>0</v>
      </c>
      <c r="AR288" s="25"/>
      <c r="AS288" s="25"/>
      <c r="AT288" s="25"/>
      <c r="AU288" s="1"/>
      <c r="AV288" s="1"/>
      <c r="AW288" s="1"/>
      <c r="AX288" s="1"/>
      <c r="AY288" s="1"/>
      <c r="AZ288" s="1"/>
      <c r="BA288" s="1"/>
      <c r="BB288" s="1"/>
      <c r="BC288" s="1"/>
      <c r="BD288" s="1"/>
    </row>
    <row r="289" spans="1:56" ht="2.25" customHeight="1" x14ac:dyDescent="0.2">
      <c r="A289" s="3"/>
      <c r="B289" s="16"/>
      <c r="C289" s="16"/>
      <c r="D289" s="16"/>
      <c r="E289" s="16"/>
      <c r="F289" s="16"/>
      <c r="G289" s="16"/>
      <c r="H289" s="16"/>
      <c r="I289" s="16"/>
      <c r="J289" s="16"/>
      <c r="K289" s="16"/>
      <c r="L289" s="16"/>
      <c r="M289" s="16"/>
      <c r="N289" s="15"/>
      <c r="O289" s="16"/>
      <c r="P289" s="16"/>
      <c r="Q289" s="50"/>
      <c r="R289" s="50"/>
      <c r="S289" s="50"/>
      <c r="T289" s="50"/>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25"/>
      <c r="AR289" s="25"/>
      <c r="AS289" s="25"/>
      <c r="AT289" s="25"/>
      <c r="AU289" s="1"/>
      <c r="AV289" s="1"/>
      <c r="AW289" s="1"/>
      <c r="AX289" s="1"/>
      <c r="AY289" s="1"/>
      <c r="AZ289" s="1"/>
      <c r="BA289" s="1"/>
      <c r="BB289" s="1"/>
      <c r="BC289" s="1"/>
      <c r="BD289" s="1"/>
    </row>
    <row r="290" spans="1:56" ht="15" customHeight="1" x14ac:dyDescent="0.2">
      <c r="A290" s="3"/>
      <c r="B290" s="139" t="s">
        <v>129</v>
      </c>
      <c r="C290" s="135"/>
      <c r="D290" s="135"/>
      <c r="E290" s="135"/>
      <c r="F290" s="135"/>
      <c r="G290" s="135"/>
      <c r="H290" s="135"/>
      <c r="I290" s="135"/>
      <c r="J290" s="135"/>
      <c r="K290" s="135"/>
      <c r="L290" s="135"/>
      <c r="M290" s="135"/>
      <c r="N290" s="135"/>
      <c r="O290" s="135"/>
      <c r="P290" s="16"/>
      <c r="Q290" s="223"/>
      <c r="R290" s="224"/>
      <c r="S290" s="224"/>
      <c r="T290" s="225"/>
      <c r="U290" s="218" t="s">
        <v>68</v>
      </c>
      <c r="V290" s="134"/>
      <c r="W290" s="16"/>
      <c r="X290" s="16"/>
      <c r="Y290" s="16"/>
      <c r="Z290" s="16"/>
      <c r="AA290" s="16"/>
      <c r="AB290" s="16"/>
      <c r="AC290" s="16"/>
      <c r="AD290" s="16"/>
      <c r="AE290" s="16"/>
      <c r="AF290" s="16"/>
      <c r="AG290" s="16"/>
      <c r="AH290" s="16"/>
      <c r="AI290" s="16"/>
      <c r="AJ290" s="16"/>
      <c r="AK290" s="16"/>
      <c r="AL290" s="16"/>
      <c r="AM290" s="16"/>
      <c r="AN290" s="16"/>
      <c r="AO290" s="16"/>
      <c r="AP290" s="16"/>
      <c r="AQ290" s="25">
        <f>IF(Q290=0,0,IF(Q290&lt;25,42,IF(Q290&lt;49,84,IF(Q290&lt;73,126,IF(Q290&lt;96,168,210)))))</f>
        <v>0</v>
      </c>
      <c r="AR290" s="25"/>
      <c r="AS290" s="25"/>
      <c r="AT290" s="25"/>
      <c r="AU290" s="1"/>
      <c r="AV290" s="1"/>
      <c r="AW290" s="1"/>
      <c r="AX290" s="1"/>
      <c r="AY290" s="1"/>
      <c r="AZ290" s="1"/>
      <c r="BA290" s="1"/>
      <c r="BB290" s="1"/>
      <c r="BC290" s="1"/>
      <c r="BD290" s="1"/>
    </row>
    <row r="291" spans="1:56" ht="2.25" customHeight="1" x14ac:dyDescent="0.2">
      <c r="A291" s="26"/>
      <c r="B291" s="16"/>
      <c r="C291" s="16"/>
      <c r="D291" s="16"/>
      <c r="E291" s="16"/>
      <c r="F291" s="16"/>
      <c r="G291" s="16"/>
      <c r="H291" s="16"/>
      <c r="I291" s="16"/>
      <c r="J291" s="16"/>
      <c r="K291" s="16"/>
      <c r="L291" s="16"/>
      <c r="M291" s="16"/>
      <c r="N291" s="16"/>
      <c r="O291" s="16"/>
      <c r="P291" s="16"/>
      <c r="Q291" s="50"/>
      <c r="R291" s="50"/>
      <c r="S291" s="50"/>
      <c r="T291" s="50"/>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25"/>
      <c r="AR291" s="25"/>
      <c r="AS291" s="25"/>
      <c r="AT291" s="25"/>
      <c r="AU291" s="1"/>
      <c r="AV291" s="1"/>
      <c r="AW291" s="1"/>
      <c r="AX291" s="1"/>
      <c r="AY291" s="1"/>
      <c r="AZ291" s="1"/>
      <c r="BA291" s="1"/>
      <c r="BB291" s="1"/>
      <c r="BC291" s="1"/>
      <c r="BD291" s="1"/>
    </row>
    <row r="292" spans="1:56" ht="15" customHeight="1" x14ac:dyDescent="0.2">
      <c r="A292" s="3"/>
      <c r="B292" s="112" t="s">
        <v>130</v>
      </c>
      <c r="C292" s="135"/>
      <c r="D292" s="135"/>
      <c r="E292" s="135"/>
      <c r="F292" s="135"/>
      <c r="G292" s="135"/>
      <c r="H292" s="135"/>
      <c r="I292" s="135"/>
      <c r="J292" s="135"/>
      <c r="K292" s="135"/>
      <c r="L292" s="135"/>
      <c r="M292" s="135"/>
      <c r="N292" s="135"/>
      <c r="O292" s="135"/>
      <c r="P292" s="16"/>
      <c r="Q292" s="223"/>
      <c r="R292" s="224"/>
      <c r="S292" s="224"/>
      <c r="T292" s="225"/>
      <c r="U292" s="218" t="s">
        <v>68</v>
      </c>
      <c r="V292" s="134"/>
      <c r="W292" s="16"/>
      <c r="X292" s="16"/>
      <c r="Y292" s="16"/>
      <c r="Z292" s="16"/>
      <c r="AA292" s="16"/>
      <c r="AB292" s="16"/>
      <c r="AC292" s="16"/>
      <c r="AD292" s="16"/>
      <c r="AE292" s="16"/>
      <c r="AF292" s="16"/>
      <c r="AG292" s="16"/>
      <c r="AH292" s="16"/>
      <c r="AI292" s="16"/>
      <c r="AJ292" s="16"/>
      <c r="AK292" s="16"/>
      <c r="AL292" s="16"/>
      <c r="AM292" s="16"/>
      <c r="AN292" s="16"/>
      <c r="AO292" s="16"/>
      <c r="AP292" s="16"/>
      <c r="AQ292" s="25">
        <f>IF(Q292=0,0,IF(Q292&lt;25,42,IF(Q292&lt;49,84,IF(Q292&lt;73,126,IF(Q292&lt;96,168,210)))))</f>
        <v>0</v>
      </c>
      <c r="AR292" s="25"/>
      <c r="AS292" s="25"/>
      <c r="AT292" s="25"/>
      <c r="AU292" s="1"/>
      <c r="AV292" s="1"/>
      <c r="AW292" s="1"/>
      <c r="AX292" s="1"/>
      <c r="AY292" s="1"/>
      <c r="AZ292" s="1"/>
      <c r="BA292" s="1"/>
      <c r="BB292" s="1"/>
      <c r="BC292" s="1"/>
      <c r="BD292" s="1"/>
    </row>
    <row r="293" spans="1:56" ht="2.25" customHeight="1" x14ac:dyDescent="0.2">
      <c r="A293" s="3"/>
      <c r="B293" s="16"/>
      <c r="C293" s="16"/>
      <c r="D293" s="16"/>
      <c r="E293" s="16"/>
      <c r="F293" s="16"/>
      <c r="G293" s="16"/>
      <c r="H293" s="16"/>
      <c r="I293" s="16"/>
      <c r="J293" s="16"/>
      <c r="K293" s="16"/>
      <c r="L293" s="16"/>
      <c r="M293" s="16"/>
      <c r="N293" s="15"/>
      <c r="O293" s="16"/>
      <c r="P293" s="16"/>
      <c r="Q293" s="50"/>
      <c r="R293" s="50"/>
      <c r="S293" s="50"/>
      <c r="T293" s="50"/>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25"/>
      <c r="AR293" s="25"/>
      <c r="AS293" s="25"/>
      <c r="AT293" s="25"/>
      <c r="AU293" s="1"/>
      <c r="AV293" s="1"/>
      <c r="AW293" s="1"/>
      <c r="AX293" s="1"/>
      <c r="AY293" s="1"/>
      <c r="AZ293" s="1"/>
      <c r="BA293" s="1"/>
      <c r="BB293" s="1"/>
      <c r="BC293" s="1"/>
      <c r="BD293" s="1"/>
    </row>
    <row r="294" spans="1:56" ht="15" customHeight="1" x14ac:dyDescent="0.2">
      <c r="A294" s="3"/>
      <c r="B294" s="139" t="s">
        <v>131</v>
      </c>
      <c r="C294" s="135"/>
      <c r="D294" s="135"/>
      <c r="E294" s="135"/>
      <c r="F294" s="135"/>
      <c r="G294" s="135"/>
      <c r="H294" s="135"/>
      <c r="I294" s="135"/>
      <c r="J294" s="135"/>
      <c r="K294" s="135"/>
      <c r="L294" s="135"/>
      <c r="M294" s="135"/>
      <c r="N294" s="135"/>
      <c r="O294" s="135"/>
      <c r="P294" s="16"/>
      <c r="Q294" s="223"/>
      <c r="R294" s="224"/>
      <c r="S294" s="224"/>
      <c r="T294" s="225"/>
      <c r="U294" s="218" t="s">
        <v>68</v>
      </c>
      <c r="V294" s="134"/>
      <c r="W294" s="16"/>
      <c r="X294" s="16"/>
      <c r="Y294" s="16"/>
      <c r="Z294" s="16"/>
      <c r="AA294" s="16"/>
      <c r="AB294" s="16"/>
      <c r="AC294" s="16"/>
      <c r="AD294" s="16"/>
      <c r="AE294" s="16"/>
      <c r="AF294" s="16"/>
      <c r="AG294" s="16"/>
      <c r="AH294" s="16"/>
      <c r="AI294" s="16"/>
      <c r="AJ294" s="16"/>
      <c r="AK294" s="16"/>
      <c r="AL294" s="16"/>
      <c r="AM294" s="16"/>
      <c r="AN294" s="16"/>
      <c r="AO294" s="16"/>
      <c r="AP294" s="16"/>
      <c r="AQ294" s="25">
        <f>IF(Q294=0,0,IF(Q294&lt;25,42,IF(Q294&lt;49,84,IF(Q294&lt;73,126,IF(Q294&lt;96,168,210)))))</f>
        <v>0</v>
      </c>
      <c r="AR294" s="25"/>
      <c r="AS294" s="25"/>
      <c r="AT294" s="25"/>
      <c r="AU294" s="1"/>
      <c r="AV294" s="1"/>
      <c r="AW294" s="1"/>
      <c r="AX294" s="1"/>
      <c r="AY294" s="1"/>
      <c r="AZ294" s="1"/>
      <c r="BA294" s="1"/>
      <c r="BB294" s="1"/>
      <c r="BC294" s="1"/>
      <c r="BD294" s="1"/>
    </row>
    <row r="295" spans="1:56" ht="2.25" customHeight="1" x14ac:dyDescent="0.2">
      <c r="A295" s="3"/>
      <c r="B295" s="16"/>
      <c r="C295" s="16"/>
      <c r="D295" s="16"/>
      <c r="E295" s="16"/>
      <c r="F295" s="16"/>
      <c r="G295" s="16"/>
      <c r="H295" s="16"/>
      <c r="I295" s="16"/>
      <c r="J295" s="16"/>
      <c r="K295" s="16"/>
      <c r="L295" s="16"/>
      <c r="M295" s="16"/>
      <c r="N295" s="15"/>
      <c r="O295" s="16"/>
      <c r="P295" s="16"/>
      <c r="Q295" s="50"/>
      <c r="R295" s="50"/>
      <c r="S295" s="50"/>
      <c r="T295" s="50"/>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25"/>
      <c r="AR295" s="25"/>
      <c r="AS295" s="25"/>
      <c r="AT295" s="25"/>
      <c r="AU295" s="1"/>
      <c r="AV295" s="1"/>
      <c r="AW295" s="1"/>
      <c r="AX295" s="1"/>
      <c r="AY295" s="1"/>
      <c r="AZ295" s="1"/>
      <c r="BA295" s="1"/>
      <c r="BB295" s="1"/>
      <c r="BC295" s="1"/>
      <c r="BD295" s="1"/>
    </row>
    <row r="296" spans="1:56" ht="15" customHeight="1" x14ac:dyDescent="0.2">
      <c r="A296" s="3"/>
      <c r="B296" s="139" t="s">
        <v>132</v>
      </c>
      <c r="C296" s="135"/>
      <c r="D296" s="135"/>
      <c r="E296" s="135"/>
      <c r="F296" s="135"/>
      <c r="G296" s="135"/>
      <c r="H296" s="135"/>
      <c r="I296" s="135"/>
      <c r="J296" s="135"/>
      <c r="K296" s="135"/>
      <c r="L296" s="135"/>
      <c r="M296" s="135"/>
      <c r="N296" s="135"/>
      <c r="O296" s="135"/>
      <c r="P296" s="16"/>
      <c r="Q296" s="223"/>
      <c r="R296" s="224"/>
      <c r="S296" s="224"/>
      <c r="T296" s="225"/>
      <c r="U296" s="218" t="s">
        <v>68</v>
      </c>
      <c r="V296" s="134"/>
      <c r="W296" s="16"/>
      <c r="X296" s="16"/>
      <c r="Y296" s="16"/>
      <c r="Z296" s="16"/>
      <c r="AA296" s="16"/>
      <c r="AB296" s="16"/>
      <c r="AC296" s="16"/>
      <c r="AD296" s="16"/>
      <c r="AE296" s="16"/>
      <c r="AF296" s="16"/>
      <c r="AG296" s="16"/>
      <c r="AH296" s="16"/>
      <c r="AI296" s="16"/>
      <c r="AJ296" s="16"/>
      <c r="AK296" s="16"/>
      <c r="AL296" s="16"/>
      <c r="AM296" s="16"/>
      <c r="AN296" s="16"/>
      <c r="AO296" s="16"/>
      <c r="AP296" s="16"/>
      <c r="AQ296" s="25">
        <f>IF(Q296=0,0,IF(Q296&lt;25,42,IF(Q296&lt;49,84,IF(Q296&lt;73,126,IF(Q296&lt;96,168,210)))))</f>
        <v>0</v>
      </c>
      <c r="AR296" s="25"/>
      <c r="AS296" s="25"/>
      <c r="AT296" s="25"/>
      <c r="AU296" s="1"/>
      <c r="AV296" s="1"/>
      <c r="AW296" s="1"/>
      <c r="AX296" s="1"/>
      <c r="AY296" s="1"/>
      <c r="AZ296" s="1"/>
      <c r="BA296" s="1"/>
      <c r="BB296" s="1"/>
      <c r="BC296" s="1"/>
      <c r="BD296" s="1"/>
    </row>
    <row r="297" spans="1:56" ht="2.25" customHeight="1" x14ac:dyDescent="0.2">
      <c r="A297" s="3"/>
      <c r="B297" s="16"/>
      <c r="C297" s="16"/>
      <c r="D297" s="16"/>
      <c r="E297" s="16"/>
      <c r="F297" s="16"/>
      <c r="G297" s="16"/>
      <c r="H297" s="16"/>
      <c r="I297" s="16"/>
      <c r="J297" s="16"/>
      <c r="K297" s="16"/>
      <c r="L297" s="16"/>
      <c r="M297" s="16"/>
      <c r="N297" s="15"/>
      <c r="O297" s="16"/>
      <c r="P297" s="16"/>
      <c r="Q297" s="50"/>
      <c r="R297" s="50"/>
      <c r="S297" s="50"/>
      <c r="T297" s="50"/>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25"/>
      <c r="AR297" s="25"/>
      <c r="AS297" s="25"/>
      <c r="AT297" s="25"/>
      <c r="AU297" s="1"/>
      <c r="AV297" s="1"/>
      <c r="AW297" s="1"/>
      <c r="AX297" s="1"/>
      <c r="AY297" s="1"/>
      <c r="AZ297" s="1"/>
      <c r="BA297" s="1"/>
      <c r="BB297" s="1"/>
      <c r="BC297" s="1"/>
      <c r="BD297" s="1"/>
    </row>
    <row r="298" spans="1:56" ht="15" customHeight="1" x14ac:dyDescent="0.2">
      <c r="A298" s="3"/>
      <c r="B298" s="139" t="s">
        <v>133</v>
      </c>
      <c r="C298" s="135"/>
      <c r="D298" s="135"/>
      <c r="E298" s="135"/>
      <c r="F298" s="135"/>
      <c r="G298" s="135"/>
      <c r="H298" s="135"/>
      <c r="I298" s="135"/>
      <c r="J298" s="135"/>
      <c r="K298" s="135"/>
      <c r="L298" s="135"/>
      <c r="M298" s="135"/>
      <c r="N298" s="135"/>
      <c r="O298" s="135"/>
      <c r="P298" s="16"/>
      <c r="Q298" s="223"/>
      <c r="R298" s="224"/>
      <c r="S298" s="224"/>
      <c r="T298" s="225"/>
      <c r="U298" s="218" t="s">
        <v>68</v>
      </c>
      <c r="V298" s="134"/>
      <c r="W298" s="16"/>
      <c r="X298" s="16"/>
      <c r="Y298" s="16"/>
      <c r="Z298" s="16"/>
      <c r="AA298" s="16"/>
      <c r="AB298" s="16"/>
      <c r="AC298" s="16"/>
      <c r="AD298" s="16"/>
      <c r="AE298" s="16"/>
      <c r="AF298" s="16"/>
      <c r="AG298" s="16"/>
      <c r="AH298" s="16"/>
      <c r="AI298" s="16"/>
      <c r="AJ298" s="16"/>
      <c r="AK298" s="16"/>
      <c r="AL298" s="16"/>
      <c r="AM298" s="16"/>
      <c r="AN298" s="16"/>
      <c r="AO298" s="16"/>
      <c r="AP298" s="16"/>
      <c r="AQ298" s="25">
        <f>IF(Q298=0,0,IF(Q298&lt;25,42,IF(Q298&lt;49,84,IF(Q298&lt;73,126,IF(Q298&lt;96,168,210)))))</f>
        <v>0</v>
      </c>
      <c r="AR298" s="25"/>
      <c r="AS298" s="25"/>
      <c r="AT298" s="25"/>
      <c r="AU298" s="1"/>
      <c r="AV298" s="1"/>
      <c r="AW298" s="1"/>
      <c r="AX298" s="1"/>
      <c r="AY298" s="1"/>
      <c r="AZ298" s="1"/>
      <c r="BA298" s="1"/>
      <c r="BB298" s="1"/>
      <c r="BC298" s="1"/>
      <c r="BD298" s="1"/>
    </row>
    <row r="299" spans="1:56" ht="2.25" customHeight="1" x14ac:dyDescent="0.2">
      <c r="A299" s="3"/>
      <c r="B299" s="16"/>
      <c r="C299" s="16"/>
      <c r="D299" s="16"/>
      <c r="E299" s="16"/>
      <c r="F299" s="16"/>
      <c r="G299" s="16"/>
      <c r="H299" s="16"/>
      <c r="I299" s="16"/>
      <c r="J299" s="16"/>
      <c r="K299" s="16"/>
      <c r="L299" s="16"/>
      <c r="M299" s="16"/>
      <c r="N299" s="15"/>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25"/>
      <c r="AR299" s="25"/>
      <c r="AS299" s="25"/>
      <c r="AT299" s="25"/>
      <c r="AU299" s="1"/>
      <c r="AV299" s="1"/>
      <c r="AW299" s="1"/>
      <c r="AX299" s="1"/>
      <c r="AY299" s="1"/>
      <c r="AZ299" s="1"/>
      <c r="BA299" s="1"/>
      <c r="BB299" s="1"/>
      <c r="BC299" s="1"/>
      <c r="BD299" s="1"/>
    </row>
    <row r="300" spans="1:56" ht="15" customHeight="1" x14ac:dyDescent="0.2">
      <c r="A300" s="3"/>
      <c r="B300" s="139" t="s">
        <v>134</v>
      </c>
      <c r="C300" s="135"/>
      <c r="D300" s="135"/>
      <c r="E300" s="135"/>
      <c r="F300" s="135"/>
      <c r="G300" s="135"/>
      <c r="H300" s="135"/>
      <c r="I300" s="135"/>
      <c r="J300" s="135"/>
      <c r="K300" s="135"/>
      <c r="L300" s="135"/>
      <c r="M300" s="135"/>
      <c r="N300" s="135"/>
      <c r="O300" s="135"/>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25"/>
      <c r="AR300" s="25"/>
      <c r="AS300" s="25"/>
      <c r="AT300" s="25"/>
      <c r="AU300" s="1"/>
      <c r="AV300" s="1"/>
      <c r="AW300" s="1"/>
      <c r="AX300" s="1"/>
      <c r="AY300" s="1"/>
      <c r="AZ300" s="1"/>
      <c r="BA300" s="1"/>
      <c r="BB300" s="1"/>
      <c r="BC300" s="1"/>
      <c r="BD300" s="1"/>
    </row>
    <row r="301" spans="1:56" ht="15" customHeight="1" x14ac:dyDescent="0.2">
      <c r="A301" s="3"/>
      <c r="B301" s="135"/>
      <c r="C301" s="135"/>
      <c r="D301" s="135"/>
      <c r="E301" s="135"/>
      <c r="F301" s="135"/>
      <c r="G301" s="135"/>
      <c r="H301" s="135"/>
      <c r="I301" s="135"/>
      <c r="J301" s="135"/>
      <c r="K301" s="135"/>
      <c r="L301" s="135"/>
      <c r="M301" s="135"/>
      <c r="N301" s="135"/>
      <c r="O301" s="135"/>
      <c r="P301" s="16"/>
      <c r="Q301" s="198">
        <f>SUM(Q284,Q286,Q288,Q290,Q292,Q294,Q296,Q298)</f>
        <v>0</v>
      </c>
      <c r="R301" s="199"/>
      <c r="S301" s="199"/>
      <c r="T301" s="200"/>
      <c r="U301" s="218" t="s">
        <v>68</v>
      </c>
      <c r="V301" s="134"/>
      <c r="W301" s="16"/>
      <c r="X301" s="16"/>
      <c r="Y301" s="16"/>
      <c r="Z301" s="16"/>
      <c r="AA301" s="16"/>
      <c r="AB301" s="16"/>
      <c r="AC301" s="16"/>
      <c r="AD301" s="16"/>
      <c r="AE301" s="16"/>
      <c r="AF301" s="16"/>
      <c r="AG301" s="16"/>
      <c r="AH301" s="16"/>
      <c r="AI301" s="16"/>
      <c r="AJ301" s="16"/>
      <c r="AK301" s="16"/>
      <c r="AL301" s="16"/>
      <c r="AM301" s="16"/>
      <c r="AN301" s="16"/>
      <c r="AO301" s="16"/>
      <c r="AP301" s="16"/>
      <c r="AQ301" s="25">
        <f>SUM(AQ284,AQ286,AQ288,AQ290,AQ292,AQ294,AQ296,AQ298)</f>
        <v>0</v>
      </c>
      <c r="AR301" s="25"/>
      <c r="AS301" s="25"/>
      <c r="AT301" s="25"/>
      <c r="AU301" s="1"/>
      <c r="AV301" s="1"/>
      <c r="AW301" s="1"/>
      <c r="AX301" s="1"/>
      <c r="AY301" s="1"/>
      <c r="AZ301" s="1"/>
      <c r="BA301" s="1"/>
      <c r="BB301" s="1"/>
      <c r="BC301" s="1"/>
      <c r="BD301" s="1"/>
    </row>
    <row r="302" spans="1:56" ht="2.25" customHeight="1" x14ac:dyDescent="0.2">
      <c r="A302" s="3"/>
      <c r="B302" s="16"/>
      <c r="C302" s="16"/>
      <c r="D302" s="16"/>
      <c r="E302" s="16"/>
      <c r="F302" s="16"/>
      <c r="G302" s="16"/>
      <c r="H302" s="16"/>
      <c r="I302" s="16"/>
      <c r="J302" s="16"/>
      <c r="K302" s="16"/>
      <c r="L302" s="16"/>
      <c r="M302" s="16"/>
      <c r="N302" s="16"/>
      <c r="O302" s="16"/>
      <c r="P302" s="16"/>
      <c r="Q302" s="5"/>
      <c r="R302" s="5"/>
      <c r="S302" s="5"/>
      <c r="T302" s="5"/>
      <c r="U302" s="21"/>
      <c r="V302" s="17"/>
      <c r="W302" s="16"/>
      <c r="X302" s="16"/>
      <c r="Y302" s="16"/>
      <c r="Z302" s="16"/>
      <c r="AA302" s="16"/>
      <c r="AB302" s="16"/>
      <c r="AC302" s="16"/>
      <c r="AD302" s="16"/>
      <c r="AE302" s="16"/>
      <c r="AF302" s="16"/>
      <c r="AG302" s="16"/>
      <c r="AH302" s="16"/>
      <c r="AI302" s="16"/>
      <c r="AJ302" s="16"/>
      <c r="AK302" s="16"/>
      <c r="AL302" s="16"/>
      <c r="AM302" s="16"/>
      <c r="AN302" s="16"/>
      <c r="AO302" s="16"/>
      <c r="AP302" s="16"/>
      <c r="AQ302" s="25"/>
      <c r="AR302" s="25"/>
      <c r="AS302" s="25"/>
      <c r="AT302" s="25"/>
      <c r="AU302" s="1"/>
      <c r="AV302" s="1"/>
      <c r="AW302" s="1"/>
      <c r="AX302" s="1"/>
      <c r="AY302" s="1"/>
      <c r="AZ302" s="1"/>
      <c r="BA302" s="1"/>
      <c r="BB302" s="1"/>
      <c r="BC302" s="1"/>
      <c r="BD302" s="1"/>
    </row>
    <row r="303" spans="1:56" ht="2.25" customHeight="1" x14ac:dyDescent="0.2">
      <c r="A303" s="3"/>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
      <c r="AV303" s="1"/>
      <c r="AW303" s="1"/>
      <c r="AX303" s="1"/>
      <c r="AY303" s="1"/>
      <c r="AZ303" s="1"/>
      <c r="BA303" s="1"/>
      <c r="BB303" s="1"/>
      <c r="BC303" s="1"/>
      <c r="BD303" s="1"/>
    </row>
    <row r="304" spans="1:56" ht="15" customHeight="1" x14ac:dyDescent="0.2">
      <c r="A304" s="139"/>
      <c r="B304" s="139"/>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39"/>
      <c r="AL304" s="139"/>
      <c r="AM304" s="139"/>
      <c r="AN304" s="139"/>
      <c r="AO304" s="139"/>
      <c r="AP304" s="139"/>
      <c r="AQ304" s="16"/>
      <c r="AR304" s="16"/>
      <c r="AS304" s="16"/>
      <c r="AT304" s="16"/>
      <c r="AU304" s="1"/>
      <c r="AV304" s="1"/>
      <c r="AW304" s="1"/>
      <c r="AX304" s="1"/>
      <c r="AY304" s="1"/>
      <c r="AZ304" s="1"/>
      <c r="BA304" s="1"/>
      <c r="BB304" s="1"/>
      <c r="BC304" s="1"/>
      <c r="BD304" s="1"/>
    </row>
    <row r="305" spans="1:56" ht="2.25" customHeight="1" x14ac:dyDescent="0.2">
      <c r="A305" s="3"/>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
      <c r="AV305" s="1"/>
      <c r="AW305" s="1"/>
      <c r="AX305" s="1"/>
      <c r="AY305" s="1"/>
      <c r="AZ305" s="1"/>
      <c r="BA305" s="1"/>
      <c r="BB305" s="1"/>
      <c r="BC305" s="1"/>
      <c r="BD305" s="1"/>
    </row>
    <row r="306" spans="1:56" ht="15" customHeight="1" x14ac:dyDescent="0.2">
      <c r="A306" s="3">
        <v>31</v>
      </c>
      <c r="B306" s="153" t="s">
        <v>190</v>
      </c>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c r="AG306" s="153"/>
      <c r="AH306" s="153"/>
      <c r="AI306" s="153"/>
      <c r="AJ306" s="153"/>
      <c r="AK306" s="153"/>
      <c r="AL306" s="153"/>
      <c r="AM306" s="153"/>
      <c r="AN306" s="153"/>
      <c r="AO306" s="153"/>
      <c r="AP306" s="153"/>
      <c r="AQ306" s="16"/>
      <c r="AR306" s="16"/>
      <c r="AS306" s="16"/>
      <c r="AT306" s="16"/>
      <c r="AU306" s="1"/>
      <c r="AV306" s="1"/>
      <c r="AW306" s="1"/>
      <c r="AX306" s="1"/>
      <c r="AY306" s="1"/>
      <c r="AZ306" s="1"/>
      <c r="BA306" s="1"/>
      <c r="BB306" s="1"/>
      <c r="BC306" s="1"/>
      <c r="BD306" s="1"/>
    </row>
    <row r="307" spans="1:56" ht="15" customHeight="1" x14ac:dyDescent="0.2">
      <c r="A307" s="3"/>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6"/>
      <c r="AR307" s="16"/>
      <c r="AS307" s="16"/>
      <c r="AT307" s="16"/>
      <c r="AU307" s="1"/>
      <c r="AV307" s="1"/>
      <c r="AW307" s="1"/>
      <c r="AX307" s="1"/>
      <c r="AY307" s="1"/>
      <c r="AZ307" s="1"/>
      <c r="BA307" s="1"/>
      <c r="BB307" s="1"/>
      <c r="BC307" s="1"/>
      <c r="BD307" s="1"/>
    </row>
    <row r="308" spans="1:56" ht="2.25" customHeight="1" x14ac:dyDescent="0.2">
      <c r="A308" s="3"/>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
      <c r="AV308" s="1"/>
      <c r="AW308" s="1"/>
      <c r="AX308" s="1"/>
      <c r="AY308" s="1"/>
      <c r="AZ308" s="1"/>
      <c r="BA308" s="1"/>
      <c r="BB308" s="1"/>
      <c r="BC308" s="1"/>
      <c r="BD308" s="1"/>
    </row>
    <row r="309" spans="1:56" ht="15" customHeight="1" x14ac:dyDescent="0.2">
      <c r="A309" s="3"/>
      <c r="B309" s="217" t="s">
        <v>71</v>
      </c>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5"/>
      <c r="AL309" s="135"/>
      <c r="AM309" s="135"/>
      <c r="AN309" s="135"/>
      <c r="AO309" s="135"/>
      <c r="AP309" s="135"/>
      <c r="AQ309" s="16"/>
      <c r="AR309" s="16"/>
      <c r="AS309" s="16"/>
      <c r="AT309" s="16"/>
      <c r="AU309" s="1"/>
      <c r="AV309" s="1"/>
      <c r="AW309" s="1"/>
      <c r="AX309" s="1"/>
      <c r="AY309" s="1"/>
      <c r="AZ309" s="1"/>
      <c r="BA309" s="1"/>
      <c r="BB309" s="1"/>
      <c r="BC309" s="1"/>
      <c r="BD309" s="1"/>
    </row>
    <row r="310" spans="1:56" ht="15" customHeight="1" x14ac:dyDescent="0.2">
      <c r="A310" s="3"/>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
      <c r="AV310" s="1"/>
      <c r="AW310" s="1"/>
      <c r="AX310" s="1"/>
      <c r="AY310" s="1"/>
      <c r="AZ310" s="1"/>
      <c r="BA310" s="1"/>
      <c r="BB310" s="1"/>
      <c r="BC310" s="1"/>
      <c r="BD310" s="1"/>
    </row>
    <row r="311" spans="1:56" ht="15" customHeight="1" x14ac:dyDescent="0.2">
      <c r="A311" s="3"/>
      <c r="B311" s="139" t="s">
        <v>191</v>
      </c>
      <c r="C311" s="135"/>
      <c r="D311" s="135"/>
      <c r="E311" s="135"/>
      <c r="F311" s="135"/>
      <c r="G311" s="135"/>
      <c r="H311" s="135"/>
      <c r="I311" s="135"/>
      <c r="J311" s="135"/>
      <c r="K311" s="135"/>
      <c r="L311" s="135"/>
      <c r="M311" s="135"/>
      <c r="N311" s="135"/>
      <c r="O311" s="135"/>
      <c r="P311" s="16"/>
      <c r="Q311" s="140">
        <f>IF(Q266=0,0,AQ311)</f>
        <v>0</v>
      </c>
      <c r="R311" s="141"/>
      <c r="S311" s="141"/>
      <c r="T311" s="141"/>
      <c r="U311" s="141"/>
      <c r="V311" s="142"/>
      <c r="W311" s="135" t="s">
        <v>69</v>
      </c>
      <c r="X311" s="135"/>
      <c r="Y311" s="16"/>
      <c r="Z311" s="16"/>
      <c r="AA311" s="16"/>
      <c r="AB311" s="16"/>
      <c r="AC311" s="16"/>
      <c r="AD311" s="16"/>
      <c r="AE311" s="16"/>
      <c r="AF311" s="16"/>
      <c r="AG311" s="16"/>
      <c r="AH311" s="16"/>
      <c r="AI311" s="16"/>
      <c r="AJ311" s="16"/>
      <c r="AK311" s="16"/>
      <c r="AL311" s="16"/>
      <c r="AM311" s="16"/>
      <c r="AN311" s="16"/>
      <c r="AO311" s="16"/>
      <c r="AP311" s="16"/>
      <c r="AQ311" s="16">
        <f>IF(Q266&lt;26,250,IF(Q266&lt;45,360,IF(Q266&lt;57,485,IF(Q266&lt;66,590,IF(Q266&lt;73,675,IF(Q266&lt;166,(760+(7.9*(Q266-72))),IF(Q266&lt;350,(1495+(6.9*(Q266-165))),(2765+(6.3*(Q266-349))))))))))</f>
        <v>250</v>
      </c>
      <c r="AR311" s="16"/>
      <c r="AS311" s="16"/>
      <c r="AT311" s="16"/>
      <c r="AU311" s="1"/>
      <c r="AV311" s="1"/>
      <c r="AW311" s="1"/>
      <c r="AX311" s="1"/>
      <c r="AY311" s="1"/>
      <c r="AZ311" s="1"/>
      <c r="BA311" s="1"/>
      <c r="BB311" s="1"/>
      <c r="BC311" s="1"/>
      <c r="BD311" s="1"/>
    </row>
    <row r="312" spans="1:56" ht="2.25" customHeight="1" x14ac:dyDescent="0.2">
      <c r="A312" s="3"/>
      <c r="B312" s="16"/>
      <c r="C312" s="16"/>
      <c r="D312" s="16"/>
      <c r="E312" s="16"/>
      <c r="F312" s="16"/>
      <c r="G312" s="16"/>
      <c r="H312" s="16"/>
      <c r="I312" s="16"/>
      <c r="J312" s="16"/>
      <c r="K312" s="16"/>
      <c r="L312" s="16"/>
      <c r="M312" s="16"/>
      <c r="N312" s="15"/>
      <c r="O312" s="16"/>
      <c r="P312" s="16"/>
      <c r="Q312" s="103"/>
      <c r="R312" s="103"/>
      <c r="S312" s="103"/>
      <c r="T312" s="103"/>
      <c r="U312" s="103"/>
      <c r="V312" s="103"/>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
      <c r="AV312" s="1"/>
      <c r="AW312" s="1"/>
      <c r="AX312" s="1"/>
      <c r="AY312" s="1"/>
      <c r="AZ312" s="1"/>
      <c r="BA312" s="1"/>
      <c r="BB312" s="1"/>
      <c r="BC312" s="1"/>
      <c r="BD312" s="1"/>
    </row>
    <row r="313" spans="1:56" ht="15" customHeight="1" x14ac:dyDescent="0.2">
      <c r="A313" s="3"/>
      <c r="B313" s="139" t="s">
        <v>192</v>
      </c>
      <c r="C313" s="135"/>
      <c r="D313" s="135"/>
      <c r="E313" s="135"/>
      <c r="F313" s="135"/>
      <c r="G313" s="135"/>
      <c r="H313" s="135"/>
      <c r="I313" s="135"/>
      <c r="J313" s="135"/>
      <c r="K313" s="135"/>
      <c r="L313" s="135"/>
      <c r="M313" s="135"/>
      <c r="N313" s="135"/>
      <c r="O313" s="135"/>
      <c r="P313" s="16"/>
      <c r="Q313" s="140">
        <f>IF(AND(Q262&gt;0,Q264&gt;0),(Q311*0.05),0)</f>
        <v>0</v>
      </c>
      <c r="R313" s="141"/>
      <c r="S313" s="141"/>
      <c r="T313" s="141"/>
      <c r="U313" s="141"/>
      <c r="V313" s="142"/>
      <c r="W313" s="135" t="s">
        <v>69</v>
      </c>
      <c r="X313" s="135"/>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
      <c r="AV313" s="1"/>
      <c r="AW313" s="1"/>
      <c r="AX313" s="1"/>
      <c r="AY313" s="1"/>
      <c r="AZ313" s="1"/>
      <c r="BA313" s="1"/>
      <c r="BB313" s="1"/>
      <c r="BC313" s="1"/>
      <c r="BD313" s="1"/>
    </row>
    <row r="314" spans="1:56" ht="2.25" customHeight="1" x14ac:dyDescent="0.2">
      <c r="A314" s="3"/>
      <c r="B314" s="16"/>
      <c r="C314" s="16"/>
      <c r="D314" s="16"/>
      <c r="E314" s="16"/>
      <c r="F314" s="16"/>
      <c r="G314" s="16"/>
      <c r="H314" s="16"/>
      <c r="I314" s="16"/>
      <c r="J314" s="16"/>
      <c r="K314" s="16"/>
      <c r="L314" s="16"/>
      <c r="M314" s="16"/>
      <c r="N314" s="15"/>
      <c r="O314" s="16"/>
      <c r="P314" s="16"/>
      <c r="Q314" s="103"/>
      <c r="R314" s="103"/>
      <c r="S314" s="103"/>
      <c r="T314" s="103"/>
      <c r="U314" s="103"/>
      <c r="V314" s="103"/>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
      <c r="AV314" s="1"/>
      <c r="AW314" s="1"/>
      <c r="AX314" s="1"/>
      <c r="AY314" s="1"/>
      <c r="AZ314" s="1"/>
      <c r="BA314" s="1"/>
      <c r="BB314" s="1"/>
      <c r="BC314" s="1"/>
      <c r="BD314" s="1"/>
    </row>
    <row r="315" spans="1:56" ht="15" customHeight="1" x14ac:dyDescent="0.2">
      <c r="A315" s="3"/>
      <c r="B315" s="139" t="s">
        <v>193</v>
      </c>
      <c r="C315" s="135"/>
      <c r="D315" s="135"/>
      <c r="E315" s="135"/>
      <c r="F315" s="135"/>
      <c r="G315" s="135"/>
      <c r="H315" s="135"/>
      <c r="I315" s="135"/>
      <c r="J315" s="135"/>
      <c r="K315" s="135"/>
      <c r="L315" s="135"/>
      <c r="M315" s="135"/>
      <c r="N315" s="135"/>
      <c r="O315" s="135"/>
      <c r="P315" s="16"/>
      <c r="Q315" s="140">
        <f>AQ301</f>
        <v>0</v>
      </c>
      <c r="R315" s="141"/>
      <c r="S315" s="141"/>
      <c r="T315" s="141"/>
      <c r="U315" s="141"/>
      <c r="V315" s="142"/>
      <c r="W315" s="135" t="s">
        <v>69</v>
      </c>
      <c r="X315" s="135"/>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
      <c r="AV315" s="1"/>
      <c r="AW315" s="1"/>
      <c r="AX315" s="1"/>
      <c r="AY315" s="1"/>
      <c r="AZ315" s="1"/>
      <c r="BA315" s="1"/>
      <c r="BB315" s="1"/>
      <c r="BC315" s="1"/>
      <c r="BD315" s="1"/>
    </row>
    <row r="316" spans="1:56" ht="2.25" customHeight="1" x14ac:dyDescent="0.2">
      <c r="A316" s="3"/>
      <c r="B316" s="16"/>
      <c r="C316" s="16"/>
      <c r="D316" s="16"/>
      <c r="E316" s="16"/>
      <c r="F316" s="16"/>
      <c r="G316" s="16"/>
      <c r="H316" s="16"/>
      <c r="I316" s="16"/>
      <c r="J316" s="16"/>
      <c r="K316" s="16"/>
      <c r="L316" s="16"/>
      <c r="M316" s="16"/>
      <c r="N316" s="15"/>
      <c r="O316" s="16"/>
      <c r="P316" s="16"/>
      <c r="Q316" s="103"/>
      <c r="R316" s="103"/>
      <c r="S316" s="103"/>
      <c r="T316" s="103"/>
      <c r="U316" s="103"/>
      <c r="V316" s="103"/>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
      <c r="AV316" s="1"/>
      <c r="AW316" s="1"/>
      <c r="AX316" s="1"/>
      <c r="AY316" s="1"/>
      <c r="AZ316" s="1"/>
      <c r="BA316" s="1"/>
      <c r="BB316" s="1"/>
      <c r="BC316" s="1"/>
      <c r="BD316" s="1"/>
    </row>
    <row r="317" spans="1:56" ht="15" customHeight="1" x14ac:dyDescent="0.2">
      <c r="A317" s="3"/>
      <c r="B317" s="139" t="s">
        <v>194</v>
      </c>
      <c r="C317" s="135"/>
      <c r="D317" s="135"/>
      <c r="E317" s="135"/>
      <c r="F317" s="135"/>
      <c r="G317" s="135"/>
      <c r="H317" s="135"/>
      <c r="I317" s="135"/>
      <c r="J317" s="135"/>
      <c r="K317" s="135"/>
      <c r="L317" s="135"/>
      <c r="M317" s="135"/>
      <c r="N317" s="135"/>
      <c r="O317" s="135"/>
      <c r="P317" s="16"/>
      <c r="Q317" s="140">
        <f>IF(Q266=0,0,(((((SUM(Q311,Q313,Q315))/Q266)*Q269)*1.5)+((((SUM(Q311,Q313,Q315))/Q266)*Q272)*1.8)))</f>
        <v>0</v>
      </c>
      <c r="R317" s="141"/>
      <c r="S317" s="141"/>
      <c r="T317" s="141"/>
      <c r="U317" s="141"/>
      <c r="V317" s="142"/>
      <c r="W317" s="135" t="s">
        <v>69</v>
      </c>
      <c r="X317" s="135"/>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
      <c r="AV317" s="1"/>
      <c r="AW317" s="1"/>
      <c r="AX317" s="1"/>
      <c r="AY317" s="1"/>
      <c r="AZ317" s="1"/>
      <c r="BA317" s="1"/>
      <c r="BB317" s="1"/>
      <c r="BC317" s="1"/>
      <c r="BD317" s="1"/>
    </row>
    <row r="318" spans="1:56" ht="2.25" customHeight="1" x14ac:dyDescent="0.2">
      <c r="A318" s="3"/>
      <c r="B318" s="16"/>
      <c r="C318" s="16"/>
      <c r="D318" s="16"/>
      <c r="E318" s="16"/>
      <c r="F318" s="16"/>
      <c r="G318" s="16"/>
      <c r="H318" s="16"/>
      <c r="I318" s="16"/>
      <c r="J318" s="16"/>
      <c r="K318" s="16"/>
      <c r="L318" s="16"/>
      <c r="M318" s="16"/>
      <c r="N318" s="15"/>
      <c r="O318" s="16"/>
      <c r="P318" s="16"/>
      <c r="Q318" s="103"/>
      <c r="R318" s="103"/>
      <c r="S318" s="103"/>
      <c r="T318" s="103"/>
      <c r="U318" s="103"/>
      <c r="V318" s="103"/>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
      <c r="AV318" s="1"/>
      <c r="AW318" s="1"/>
      <c r="AX318" s="1"/>
      <c r="AY318" s="1"/>
      <c r="AZ318" s="1"/>
      <c r="BA318" s="1"/>
      <c r="BB318" s="1"/>
      <c r="BC318" s="1"/>
      <c r="BD318" s="1"/>
    </row>
    <row r="319" spans="1:56" ht="15" customHeight="1" x14ac:dyDescent="0.2">
      <c r="A319" s="3"/>
      <c r="B319" s="139" t="s">
        <v>195</v>
      </c>
      <c r="C319" s="135"/>
      <c r="D319" s="135"/>
      <c r="E319" s="135"/>
      <c r="F319" s="135"/>
      <c r="G319" s="135"/>
      <c r="H319" s="135"/>
      <c r="I319" s="135"/>
      <c r="J319" s="135"/>
      <c r="K319" s="135"/>
      <c r="L319" s="135"/>
      <c r="M319" s="135"/>
      <c r="N319" s="135"/>
      <c r="O319" s="135"/>
      <c r="P319" s="16"/>
      <c r="Q319" s="140">
        <f>IF(AND(AQ266&gt;40,AQ266&lt;120),80,0)</f>
        <v>0</v>
      </c>
      <c r="R319" s="141"/>
      <c r="S319" s="141"/>
      <c r="T319" s="141"/>
      <c r="U319" s="141"/>
      <c r="V319" s="142"/>
      <c r="W319" s="135" t="s">
        <v>69</v>
      </c>
      <c r="X319" s="135"/>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
      <c r="AV319" s="1"/>
      <c r="AW319" s="1"/>
      <c r="AX319" s="1"/>
      <c r="AY319" s="1"/>
      <c r="AZ319" s="1"/>
      <c r="BA319" s="1"/>
      <c r="BB319" s="1"/>
      <c r="BC319" s="1"/>
      <c r="BD319" s="1"/>
    </row>
    <row r="320" spans="1:56" ht="2.25" customHeight="1" x14ac:dyDescent="0.2">
      <c r="A320" s="3"/>
      <c r="B320" s="16"/>
      <c r="C320" s="16"/>
      <c r="D320" s="16"/>
      <c r="E320" s="16"/>
      <c r="F320" s="16"/>
      <c r="G320" s="16"/>
      <c r="H320" s="16"/>
      <c r="I320" s="16"/>
      <c r="J320" s="16"/>
      <c r="K320" s="16"/>
      <c r="L320" s="16"/>
      <c r="M320" s="16"/>
      <c r="N320" s="15"/>
      <c r="O320" s="16"/>
      <c r="P320" s="16"/>
      <c r="Q320" s="103"/>
      <c r="R320" s="103"/>
      <c r="S320" s="103"/>
      <c r="T320" s="103"/>
      <c r="U320" s="103"/>
      <c r="V320" s="103"/>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
      <c r="AV320" s="1"/>
      <c r="AW320" s="1"/>
      <c r="AX320" s="1"/>
      <c r="AY320" s="1"/>
      <c r="AZ320" s="1"/>
      <c r="BA320" s="1"/>
      <c r="BB320" s="1"/>
      <c r="BC320" s="1"/>
      <c r="BD320" s="1"/>
    </row>
    <row r="321" spans="1:56" ht="15" customHeight="1" x14ac:dyDescent="0.2">
      <c r="A321" s="3"/>
      <c r="B321" s="139" t="s">
        <v>196</v>
      </c>
      <c r="C321" s="135"/>
      <c r="D321" s="135"/>
      <c r="E321" s="135"/>
      <c r="F321" s="135"/>
      <c r="G321" s="135"/>
      <c r="H321" s="135"/>
      <c r="I321" s="135"/>
      <c r="J321" s="135"/>
      <c r="K321" s="135"/>
      <c r="L321" s="135"/>
      <c r="M321" s="135"/>
      <c r="N321" s="135"/>
      <c r="O321" s="135"/>
      <c r="P321" s="16"/>
      <c r="Q321" s="140">
        <f>SUM(Q317,Q319)</f>
        <v>0</v>
      </c>
      <c r="R321" s="141"/>
      <c r="S321" s="141"/>
      <c r="T321" s="141"/>
      <c r="U321" s="141"/>
      <c r="V321" s="142"/>
      <c r="W321" s="135" t="s">
        <v>69</v>
      </c>
      <c r="X321" s="135"/>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
      <c r="AV321" s="1"/>
      <c r="AW321" s="1"/>
      <c r="AX321" s="1"/>
      <c r="AY321" s="1"/>
      <c r="AZ321" s="1"/>
      <c r="BA321" s="1"/>
      <c r="BB321" s="1"/>
      <c r="BC321" s="1"/>
      <c r="BD321" s="1"/>
    </row>
    <row r="322" spans="1:56" ht="15" customHeight="1" x14ac:dyDescent="0.2">
      <c r="A322" s="3"/>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
      <c r="AV322" s="1"/>
      <c r="AW322" s="1"/>
      <c r="AX322" s="1"/>
      <c r="AY322" s="1"/>
      <c r="AZ322" s="1"/>
      <c r="BA322" s="1"/>
      <c r="BB322" s="1"/>
      <c r="BC322" s="1"/>
      <c r="BD322" s="1"/>
    </row>
    <row r="323" spans="1:56" ht="15" customHeight="1" x14ac:dyDescent="0.2">
      <c r="A323" s="3"/>
      <c r="B323" s="217" t="s">
        <v>197</v>
      </c>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c r="Y323" s="217"/>
      <c r="Z323" s="217"/>
      <c r="AA323" s="217"/>
      <c r="AB323" s="217"/>
      <c r="AC323" s="217"/>
      <c r="AD323" s="217"/>
      <c r="AE323" s="217"/>
      <c r="AF323" s="217"/>
      <c r="AG323" s="217"/>
      <c r="AH323" s="217"/>
      <c r="AI323" s="217"/>
      <c r="AJ323" s="217"/>
      <c r="AK323" s="217"/>
      <c r="AL323" s="217"/>
      <c r="AM323" s="217"/>
      <c r="AN323" s="217"/>
      <c r="AO323" s="217"/>
      <c r="AP323" s="135"/>
      <c r="AQ323" s="16"/>
      <c r="AR323" s="16"/>
      <c r="AS323" s="16"/>
      <c r="AT323" s="16"/>
      <c r="AU323" s="1"/>
      <c r="AV323" s="1"/>
      <c r="AW323" s="1"/>
      <c r="AX323" s="1"/>
      <c r="AY323" s="1"/>
      <c r="AZ323" s="1"/>
      <c r="BA323" s="1"/>
      <c r="BB323" s="1"/>
      <c r="BC323" s="1"/>
      <c r="BD323" s="1"/>
    </row>
    <row r="324" spans="1:56" ht="15" customHeight="1" x14ac:dyDescent="0.2">
      <c r="A324" s="3"/>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
      <c r="AV324" s="1"/>
      <c r="AW324" s="1"/>
      <c r="AX324" s="1"/>
      <c r="AY324" s="1"/>
      <c r="AZ324" s="1"/>
      <c r="BA324" s="1"/>
      <c r="BB324" s="1"/>
      <c r="BC324" s="1"/>
      <c r="BD324" s="1"/>
    </row>
    <row r="325" spans="1:56" ht="15" customHeight="1" x14ac:dyDescent="0.2">
      <c r="A325" s="3"/>
      <c r="B325" s="140">
        <f>IF(AQ266&lt;120,0,IF(AQ266&lt;221,320,IF(AQ266&lt;491,485,805)))</f>
        <v>0</v>
      </c>
      <c r="C325" s="141"/>
      <c r="D325" s="141"/>
      <c r="E325" s="141"/>
      <c r="F325" s="141"/>
      <c r="G325" s="142"/>
      <c r="H325" s="135" t="s">
        <v>69</v>
      </c>
      <c r="I325" s="135"/>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
      <c r="AV325" s="1"/>
      <c r="AW325" s="1"/>
      <c r="AX325" s="1"/>
      <c r="AY325" s="1"/>
      <c r="AZ325" s="1"/>
      <c r="BA325" s="1"/>
      <c r="BB325" s="1"/>
      <c r="BC325" s="1"/>
      <c r="BD325" s="1"/>
    </row>
    <row r="326" spans="1:56" ht="15" customHeight="1" x14ac:dyDescent="0.2">
      <c r="A326" s="3"/>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
      <c r="AV326" s="1"/>
      <c r="AW326" s="1"/>
      <c r="AX326" s="1"/>
      <c r="AY326" s="1"/>
      <c r="AZ326" s="1"/>
      <c r="BA326" s="1"/>
      <c r="BB326" s="1"/>
      <c r="BC326" s="1"/>
      <c r="BD326" s="1"/>
    </row>
    <row r="327" spans="1:56" ht="15" customHeight="1" x14ac:dyDescent="0.2">
      <c r="A327" s="3"/>
      <c r="B327" s="217" t="s">
        <v>72</v>
      </c>
      <c r="C327" s="217"/>
      <c r="D327" s="217"/>
      <c r="E327" s="217"/>
      <c r="F327" s="217"/>
      <c r="G327" s="217"/>
      <c r="H327" s="217"/>
      <c r="I327" s="217"/>
      <c r="J327" s="217"/>
      <c r="K327" s="217"/>
      <c r="L327" s="217"/>
      <c r="M327" s="217"/>
      <c r="N327" s="217"/>
      <c r="O327" s="217"/>
      <c r="P327" s="217"/>
      <c r="Q327" s="217"/>
      <c r="R327" s="217"/>
      <c r="S327" s="217"/>
      <c r="T327" s="217"/>
      <c r="U327" s="217"/>
      <c r="V327" s="217"/>
      <c r="W327" s="217"/>
      <c r="X327" s="217"/>
      <c r="Y327" s="217"/>
      <c r="Z327" s="217"/>
      <c r="AA327" s="217"/>
      <c r="AB327" s="217"/>
      <c r="AC327" s="217"/>
      <c r="AD327" s="217"/>
      <c r="AE327" s="217"/>
      <c r="AF327" s="217"/>
      <c r="AG327" s="217"/>
      <c r="AH327" s="217"/>
      <c r="AI327" s="217"/>
      <c r="AJ327" s="217"/>
      <c r="AK327" s="217"/>
      <c r="AL327" s="217"/>
      <c r="AM327" s="217"/>
      <c r="AN327" s="217"/>
      <c r="AO327" s="217"/>
      <c r="AP327" s="135"/>
      <c r="AQ327" s="16"/>
      <c r="AR327" s="16"/>
      <c r="AS327" s="16"/>
      <c r="AT327" s="16"/>
      <c r="AU327" s="1"/>
      <c r="AV327" s="1"/>
      <c r="AW327" s="1"/>
      <c r="AX327" s="1"/>
      <c r="AY327" s="1"/>
      <c r="AZ327" s="1"/>
      <c r="BA327" s="1"/>
      <c r="BB327" s="1"/>
      <c r="BC327" s="1"/>
      <c r="BD327" s="1"/>
    </row>
    <row r="328" spans="1:56" ht="15" customHeight="1" x14ac:dyDescent="0.2">
      <c r="A328" s="3"/>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
      <c r="AV328" s="1"/>
      <c r="AW328" s="1"/>
      <c r="AX328" s="1"/>
      <c r="AY328" s="1"/>
      <c r="AZ328" s="1"/>
      <c r="BA328" s="1"/>
      <c r="BB328" s="1"/>
      <c r="BC328" s="1"/>
      <c r="BD328" s="1"/>
    </row>
    <row r="329" spans="1:56" ht="15" customHeight="1" x14ac:dyDescent="0.2">
      <c r="A329" s="3"/>
      <c r="B329" s="112" t="s">
        <v>73</v>
      </c>
      <c r="C329" s="135"/>
      <c r="D329" s="135"/>
      <c r="E329" s="135"/>
      <c r="F329" s="135"/>
      <c r="G329" s="135"/>
      <c r="H329" s="135"/>
      <c r="I329" s="135"/>
      <c r="J329" s="135"/>
      <c r="K329" s="135"/>
      <c r="L329" s="135"/>
      <c r="M329" s="135"/>
      <c r="N329" s="135"/>
      <c r="O329" s="135"/>
      <c r="P329" s="16"/>
      <c r="Q329" s="140">
        <f>IF(Q266=0,0,IF(Q266&lt;30,300,(Q266*10)))</f>
        <v>0</v>
      </c>
      <c r="R329" s="141"/>
      <c r="S329" s="141"/>
      <c r="T329" s="141"/>
      <c r="U329" s="141"/>
      <c r="V329" s="142"/>
      <c r="W329" s="135" t="s">
        <v>69</v>
      </c>
      <c r="X329" s="135"/>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
      <c r="AV329" s="1"/>
      <c r="AW329" s="1"/>
      <c r="AX329" s="1"/>
      <c r="AY329" s="1"/>
      <c r="AZ329" s="1"/>
      <c r="BA329" s="1"/>
      <c r="BB329" s="1"/>
      <c r="BC329" s="1"/>
      <c r="BD329" s="1"/>
    </row>
    <row r="330" spans="1:56" ht="2.25" customHeight="1" x14ac:dyDescent="0.2">
      <c r="A330" s="3"/>
      <c r="B330" s="16"/>
      <c r="C330" s="16"/>
      <c r="D330" s="16"/>
      <c r="E330" s="16"/>
      <c r="F330" s="16"/>
      <c r="G330" s="16"/>
      <c r="H330" s="16"/>
      <c r="I330" s="16"/>
      <c r="J330" s="16"/>
      <c r="K330" s="16"/>
      <c r="L330" s="16"/>
      <c r="M330" s="16"/>
      <c r="N330" s="15"/>
      <c r="O330" s="16"/>
      <c r="P330" s="16"/>
      <c r="Q330" s="103"/>
      <c r="R330" s="103"/>
      <c r="S330" s="103"/>
      <c r="T330" s="103"/>
      <c r="U330" s="103"/>
      <c r="V330" s="103"/>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
      <c r="AV330" s="1"/>
      <c r="AW330" s="1"/>
      <c r="AX330" s="1"/>
      <c r="AY330" s="1"/>
      <c r="AZ330" s="1"/>
      <c r="BA330" s="1"/>
      <c r="BB330" s="1"/>
      <c r="BC330" s="1"/>
      <c r="BD330" s="1"/>
    </row>
    <row r="331" spans="1:56" ht="15" customHeight="1" x14ac:dyDescent="0.2">
      <c r="A331" s="3"/>
      <c r="B331" s="112" t="s">
        <v>74</v>
      </c>
      <c r="C331" s="135"/>
      <c r="D331" s="135"/>
      <c r="E331" s="135"/>
      <c r="F331" s="135"/>
      <c r="G331" s="135"/>
      <c r="H331" s="135"/>
      <c r="I331" s="135"/>
      <c r="J331" s="135"/>
      <c r="K331" s="135"/>
      <c r="L331" s="135"/>
      <c r="M331" s="135"/>
      <c r="N331" s="135"/>
      <c r="O331" s="135"/>
      <c r="P331" s="16"/>
      <c r="Q331" s="140">
        <f>IF(Q266=0,0,IF(Q266&lt;42,75,(Q266*1.8)))</f>
        <v>0</v>
      </c>
      <c r="R331" s="141"/>
      <c r="S331" s="141"/>
      <c r="T331" s="141"/>
      <c r="U331" s="141"/>
      <c r="V331" s="142"/>
      <c r="W331" s="135" t="s">
        <v>69</v>
      </c>
      <c r="X331" s="135"/>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
      <c r="AV331" s="1"/>
      <c r="AW331" s="1"/>
      <c r="AX331" s="1"/>
      <c r="AY331" s="1"/>
      <c r="AZ331" s="1"/>
      <c r="BA331" s="1"/>
      <c r="BB331" s="1"/>
      <c r="BC331" s="1"/>
      <c r="BD331" s="1"/>
    </row>
    <row r="332" spans="1:56" ht="2.25" customHeight="1" x14ac:dyDescent="0.2">
      <c r="A332" s="3"/>
      <c r="B332" s="16"/>
      <c r="C332" s="16"/>
      <c r="D332" s="16"/>
      <c r="E332" s="16"/>
      <c r="F332" s="16"/>
      <c r="G332" s="16"/>
      <c r="H332" s="16"/>
      <c r="I332" s="16"/>
      <c r="J332" s="16"/>
      <c r="K332" s="16"/>
      <c r="L332" s="16"/>
      <c r="M332" s="16"/>
      <c r="N332" s="16"/>
      <c r="O332" s="16"/>
      <c r="P332" s="16"/>
      <c r="Q332" s="103"/>
      <c r="R332" s="103"/>
      <c r="S332" s="103"/>
      <c r="T332" s="103"/>
      <c r="U332" s="103"/>
      <c r="V332" s="103"/>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
      <c r="AV332" s="1"/>
      <c r="AW332" s="1"/>
      <c r="AX332" s="1"/>
      <c r="AY332" s="1"/>
      <c r="AZ332" s="1"/>
      <c r="BA332" s="1"/>
      <c r="BB332" s="1"/>
      <c r="BC332" s="1"/>
      <c r="BD332" s="1"/>
    </row>
    <row r="333" spans="1:56" ht="15" customHeight="1" x14ac:dyDescent="0.2">
      <c r="A333" s="3"/>
      <c r="B333" s="112" t="s">
        <v>75</v>
      </c>
      <c r="C333" s="135"/>
      <c r="D333" s="135"/>
      <c r="E333" s="135"/>
      <c r="F333" s="135"/>
      <c r="G333" s="135"/>
      <c r="H333" s="135"/>
      <c r="I333" s="135"/>
      <c r="J333" s="135"/>
      <c r="K333" s="135"/>
      <c r="L333" s="135"/>
      <c r="M333" s="135"/>
      <c r="N333" s="135"/>
      <c r="O333" s="135"/>
      <c r="P333" s="16"/>
      <c r="Q333" s="140">
        <f>B276*1.2</f>
        <v>0</v>
      </c>
      <c r="R333" s="141"/>
      <c r="S333" s="141"/>
      <c r="T333" s="141"/>
      <c r="U333" s="141"/>
      <c r="V333" s="142"/>
      <c r="W333" s="135" t="s">
        <v>69</v>
      </c>
      <c r="X333" s="135"/>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
      <c r="AV333" s="1"/>
      <c r="AW333" s="1"/>
      <c r="AX333" s="1"/>
      <c r="AY333" s="1"/>
      <c r="AZ333" s="1"/>
      <c r="BA333" s="1"/>
      <c r="BB333" s="1"/>
      <c r="BC333" s="1"/>
      <c r="BD333" s="1"/>
    </row>
    <row r="334" spans="1:56" ht="2.25" customHeight="1" x14ac:dyDescent="0.2">
      <c r="A334" s="3"/>
      <c r="B334" s="16"/>
      <c r="C334" s="16"/>
      <c r="D334" s="16"/>
      <c r="E334" s="16"/>
      <c r="F334" s="16"/>
      <c r="G334" s="16"/>
      <c r="H334" s="16"/>
      <c r="I334" s="16"/>
      <c r="J334" s="16"/>
      <c r="K334" s="16"/>
      <c r="L334" s="16"/>
      <c r="M334" s="16"/>
      <c r="N334" s="15"/>
      <c r="O334" s="16"/>
      <c r="P334" s="16"/>
      <c r="Q334" s="103"/>
      <c r="R334" s="103"/>
      <c r="S334" s="103"/>
      <c r="T334" s="103"/>
      <c r="U334" s="103"/>
      <c r="V334" s="103"/>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
      <c r="AV334" s="1"/>
      <c r="AW334" s="1"/>
      <c r="AX334" s="1"/>
      <c r="AY334" s="1"/>
      <c r="AZ334" s="1"/>
      <c r="BA334" s="1"/>
      <c r="BB334" s="1"/>
      <c r="BC334" s="1"/>
      <c r="BD334" s="1"/>
    </row>
    <row r="335" spans="1:56" ht="15" customHeight="1" x14ac:dyDescent="0.2">
      <c r="A335" s="3"/>
      <c r="B335" s="112" t="s">
        <v>76</v>
      </c>
      <c r="C335" s="135"/>
      <c r="D335" s="135"/>
      <c r="E335" s="135"/>
      <c r="F335" s="135"/>
      <c r="G335" s="135"/>
      <c r="H335" s="135"/>
      <c r="I335" s="135"/>
      <c r="J335" s="135"/>
      <c r="K335" s="135"/>
      <c r="L335" s="135"/>
      <c r="M335" s="135"/>
      <c r="N335" s="135"/>
      <c r="O335" s="135"/>
      <c r="P335" s="16"/>
      <c r="Q335" s="140">
        <f>B280*24</f>
        <v>0</v>
      </c>
      <c r="R335" s="141"/>
      <c r="S335" s="141"/>
      <c r="T335" s="141"/>
      <c r="U335" s="141"/>
      <c r="V335" s="142"/>
      <c r="W335" s="135" t="s">
        <v>69</v>
      </c>
      <c r="X335" s="135"/>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
      <c r="AV335" s="1"/>
      <c r="AW335" s="1"/>
      <c r="AX335" s="1"/>
      <c r="AY335" s="1"/>
      <c r="AZ335" s="1"/>
      <c r="BA335" s="1"/>
      <c r="BB335" s="1"/>
      <c r="BC335" s="1"/>
      <c r="BD335" s="1"/>
    </row>
    <row r="336" spans="1:56" ht="15" customHeight="1" x14ac:dyDescent="0.2">
      <c r="A336" s="3"/>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
      <c r="AV336" s="1"/>
      <c r="AW336" s="1"/>
      <c r="AX336" s="1"/>
      <c r="AY336" s="1"/>
      <c r="AZ336" s="1"/>
      <c r="BA336" s="1"/>
      <c r="BB336" s="1"/>
      <c r="BC336" s="1"/>
      <c r="BD336" s="1"/>
    </row>
    <row r="337" spans="1:56" ht="15" customHeight="1" x14ac:dyDescent="0.2">
      <c r="A337" s="3"/>
      <c r="B337" s="116" t="s">
        <v>77</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7"/>
      <c r="AQ337" s="16"/>
      <c r="AR337" s="16"/>
      <c r="AS337" s="16"/>
      <c r="AT337" s="16"/>
      <c r="AU337" s="1"/>
      <c r="AV337" s="1"/>
      <c r="AW337" s="1"/>
      <c r="AX337" s="1"/>
      <c r="AY337" s="1"/>
      <c r="AZ337" s="1"/>
      <c r="BA337" s="1"/>
      <c r="BB337" s="1"/>
      <c r="BC337" s="1"/>
      <c r="BD337" s="1"/>
    </row>
    <row r="338" spans="1:56" ht="15" customHeight="1" x14ac:dyDescent="0.2">
      <c r="A338" s="3"/>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
      <c r="AV338" s="1"/>
      <c r="AW338" s="1"/>
      <c r="AX338" s="1"/>
      <c r="AY338" s="1"/>
      <c r="AZ338" s="1"/>
      <c r="BA338" s="1"/>
      <c r="BB338" s="1"/>
      <c r="BC338" s="1"/>
      <c r="BD338" s="1"/>
    </row>
    <row r="339" spans="1:56" ht="2.25" customHeight="1" x14ac:dyDescent="0.2">
      <c r="A339" s="3"/>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
      <c r="AV339" s="1"/>
      <c r="AW339" s="1"/>
      <c r="AX339" s="1"/>
      <c r="AY339" s="1"/>
      <c r="AZ339" s="1"/>
      <c r="BA339" s="1"/>
      <c r="BB339" s="1"/>
      <c r="BC339" s="1"/>
      <c r="BD339" s="1"/>
    </row>
    <row r="340" spans="1:56" ht="15" customHeight="1" x14ac:dyDescent="0.2">
      <c r="A340" s="3">
        <v>32</v>
      </c>
      <c r="B340" s="164" t="s">
        <v>198</v>
      </c>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c r="AI340" s="164"/>
      <c r="AJ340" s="164"/>
      <c r="AK340" s="164"/>
      <c r="AL340" s="164"/>
      <c r="AM340" s="164"/>
      <c r="AN340" s="164"/>
      <c r="AO340" s="164"/>
      <c r="AP340" s="164"/>
      <c r="AQ340" s="16"/>
      <c r="AR340" s="16"/>
      <c r="AS340" s="16"/>
      <c r="AT340" s="16"/>
      <c r="AU340" s="1"/>
      <c r="AV340" s="1"/>
      <c r="AW340" s="1"/>
      <c r="AX340" s="1"/>
      <c r="AY340" s="1"/>
      <c r="AZ340" s="1"/>
      <c r="BA340" s="1"/>
      <c r="BB340" s="1"/>
      <c r="BC340" s="1"/>
      <c r="BD340" s="1"/>
    </row>
    <row r="341" spans="1:56" ht="15" customHeight="1" x14ac:dyDescent="0.2">
      <c r="A341" s="3"/>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6"/>
      <c r="AR341" s="16"/>
      <c r="AS341" s="16"/>
      <c r="AT341" s="16"/>
      <c r="AU341" s="1"/>
      <c r="AV341" s="1"/>
      <c r="AW341" s="1"/>
      <c r="AX341" s="1"/>
      <c r="AY341" s="1"/>
      <c r="AZ341" s="1"/>
      <c r="BA341" s="1"/>
      <c r="BB341" s="1"/>
      <c r="BC341" s="1"/>
      <c r="BD341" s="1"/>
    </row>
    <row r="342" spans="1:56" ht="2.25" customHeight="1" x14ac:dyDescent="0.2">
      <c r="A342" s="3"/>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
      <c r="AV342" s="1"/>
      <c r="AW342" s="1"/>
      <c r="AX342" s="1"/>
      <c r="AY342" s="1"/>
      <c r="AZ342" s="1"/>
      <c r="BA342" s="1"/>
      <c r="BB342" s="1"/>
      <c r="BC342" s="1"/>
      <c r="BD342" s="1"/>
    </row>
    <row r="343" spans="1:56" ht="15" customHeight="1" x14ac:dyDescent="0.2">
      <c r="A343" s="3">
        <v>33</v>
      </c>
      <c r="B343" s="133" t="s">
        <v>199</v>
      </c>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4"/>
      <c r="AL343" s="134"/>
      <c r="AM343" s="134"/>
      <c r="AN343" s="134"/>
      <c r="AO343" s="134"/>
      <c r="AP343" s="134"/>
      <c r="AQ343" s="16"/>
      <c r="AR343" s="16"/>
      <c r="AS343" s="16"/>
      <c r="AT343" s="16"/>
      <c r="AU343" s="1"/>
      <c r="AV343" s="1"/>
      <c r="AW343" s="1"/>
      <c r="AX343" s="1"/>
      <c r="AY343" s="1"/>
      <c r="AZ343" s="1"/>
      <c r="BA343" s="1"/>
      <c r="BB343" s="1"/>
      <c r="BC343" s="1"/>
      <c r="BD343" s="1"/>
    </row>
    <row r="344" spans="1:56" ht="15" customHeight="1" x14ac:dyDescent="0.2">
      <c r="A344" s="3"/>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4"/>
      <c r="AL344" s="134"/>
      <c r="AM344" s="134"/>
      <c r="AN344" s="134"/>
      <c r="AO344" s="134"/>
      <c r="AP344" s="134"/>
      <c r="AQ344" s="16"/>
      <c r="AR344" s="16"/>
      <c r="AS344" s="16"/>
      <c r="AT344" s="16"/>
      <c r="AU344" s="1"/>
      <c r="AV344" s="1"/>
      <c r="AW344" s="1"/>
      <c r="AX344" s="1"/>
      <c r="AY344" s="1"/>
      <c r="AZ344" s="1"/>
      <c r="BA344" s="1"/>
      <c r="BB344" s="1"/>
      <c r="BC344" s="1"/>
      <c r="BD344" s="1"/>
    </row>
    <row r="345" spans="1:56" ht="30" customHeight="1" x14ac:dyDescent="0.2">
      <c r="A345" s="3"/>
      <c r="B345" s="215" t="s">
        <v>200</v>
      </c>
      <c r="C345" s="216"/>
      <c r="D345" s="216"/>
      <c r="E345" s="216"/>
      <c r="F345" s="216"/>
      <c r="G345" s="216"/>
      <c r="H345" s="216"/>
      <c r="I345" s="216"/>
      <c r="J345" s="216"/>
      <c r="K345" s="216"/>
      <c r="L345" s="216"/>
      <c r="M345" s="216"/>
      <c r="N345" s="216"/>
      <c r="O345" s="216"/>
      <c r="P345" s="216"/>
      <c r="Q345" s="216"/>
      <c r="R345" s="216"/>
      <c r="S345" s="216"/>
      <c r="T345" s="216"/>
      <c r="U345" s="216"/>
      <c r="V345" s="216"/>
      <c r="W345" s="216"/>
      <c r="X345" s="216"/>
      <c r="Y345" s="216"/>
      <c r="Z345" s="216"/>
      <c r="AA345" s="216"/>
      <c r="AB345" s="216"/>
      <c r="AC345" s="216"/>
      <c r="AD345" s="216"/>
      <c r="AE345" s="216"/>
      <c r="AF345" s="216"/>
      <c r="AG345" s="216"/>
      <c r="AH345" s="216"/>
      <c r="AI345" s="216"/>
      <c r="AJ345" s="216"/>
      <c r="AK345" s="216"/>
      <c r="AL345" s="216"/>
      <c r="AM345" s="216"/>
      <c r="AN345" s="216"/>
      <c r="AO345" s="216"/>
      <c r="AP345" s="216"/>
      <c r="AQ345" s="16"/>
      <c r="AR345" s="16"/>
      <c r="AS345" s="16"/>
      <c r="AT345" s="16"/>
      <c r="AU345" s="1"/>
      <c r="AV345" s="1"/>
      <c r="AW345" s="1"/>
      <c r="AX345" s="1"/>
      <c r="AY345" s="1"/>
      <c r="AZ345" s="1"/>
      <c r="BA345" s="1"/>
      <c r="BB345" s="1"/>
      <c r="BC345" s="1"/>
      <c r="BD345" s="1"/>
    </row>
    <row r="346" spans="1:56" ht="2.25" customHeight="1" x14ac:dyDescent="0.2">
      <c r="A346" s="3"/>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
      <c r="AV346" s="1"/>
      <c r="AW346" s="1"/>
      <c r="AX346" s="1"/>
      <c r="AY346" s="1"/>
      <c r="AZ346" s="1"/>
      <c r="BA346" s="1"/>
      <c r="BB346" s="1"/>
      <c r="BC346" s="1"/>
      <c r="BD346" s="1"/>
    </row>
    <row r="347" spans="1:56" ht="15" customHeight="1" x14ac:dyDescent="0.2">
      <c r="A347" s="3"/>
      <c r="B347" s="161" t="s">
        <v>201</v>
      </c>
      <c r="C347" s="161"/>
      <c r="D347" s="161"/>
      <c r="E347" s="161"/>
      <c r="F347" s="161"/>
      <c r="G347" s="14"/>
      <c r="H347" s="16"/>
      <c r="I347" s="163" t="s">
        <v>78</v>
      </c>
      <c r="J347" s="163"/>
      <c r="K347" s="163"/>
      <c r="L347" s="163"/>
      <c r="M347" s="163"/>
      <c r="N347" s="163"/>
      <c r="O347" s="163"/>
      <c r="P347" s="163"/>
      <c r="Q347" s="163"/>
      <c r="R347" s="16"/>
      <c r="S347" s="173" t="s">
        <v>79</v>
      </c>
      <c r="T347" s="173"/>
      <c r="U347" s="173"/>
      <c r="V347" s="173"/>
      <c r="W347" s="16"/>
      <c r="X347" s="171" t="s">
        <v>80</v>
      </c>
      <c r="Y347" s="171"/>
      <c r="Z347" s="171"/>
      <c r="AA347" s="171"/>
      <c r="AB347" s="171"/>
      <c r="AC347" s="171"/>
      <c r="AD347" s="171"/>
      <c r="AE347" s="171"/>
      <c r="AF347" s="171"/>
      <c r="AG347" s="171"/>
      <c r="AH347" s="171"/>
      <c r="AI347" s="171"/>
      <c r="AJ347" s="171"/>
      <c r="AK347" s="171"/>
      <c r="AL347" s="171"/>
      <c r="AM347" s="171"/>
      <c r="AN347" s="171"/>
      <c r="AO347" s="16"/>
      <c r="AP347" s="16"/>
      <c r="AQ347" s="16"/>
      <c r="AR347" s="16"/>
      <c r="AS347" s="16"/>
      <c r="AT347" s="16"/>
      <c r="AU347" s="1"/>
      <c r="AV347" s="1"/>
      <c r="AW347" s="1"/>
      <c r="AX347" s="1"/>
      <c r="AY347" s="1"/>
      <c r="AZ347" s="1"/>
      <c r="BA347" s="1"/>
      <c r="BB347" s="1"/>
      <c r="BC347" s="1"/>
      <c r="BD347" s="1"/>
    </row>
    <row r="348" spans="1:56" ht="2.25" customHeight="1" x14ac:dyDescent="0.2">
      <c r="A348" s="3"/>
      <c r="B348" s="161"/>
      <c r="C348" s="161"/>
      <c r="D348" s="161"/>
      <c r="E348" s="161"/>
      <c r="F348" s="161"/>
      <c r="G348" s="16"/>
      <c r="H348" s="16"/>
      <c r="I348" s="163"/>
      <c r="J348" s="163"/>
      <c r="K348" s="163"/>
      <c r="L348" s="163"/>
      <c r="M348" s="163"/>
      <c r="N348" s="163"/>
      <c r="O348" s="163"/>
      <c r="P348" s="163"/>
      <c r="Q348" s="163"/>
      <c r="R348" s="16"/>
      <c r="S348" s="173"/>
      <c r="T348" s="173"/>
      <c r="U348" s="173"/>
      <c r="V348" s="173"/>
      <c r="W348" s="16"/>
      <c r="X348" s="171"/>
      <c r="Y348" s="171"/>
      <c r="Z348" s="171"/>
      <c r="AA348" s="171"/>
      <c r="AB348" s="171"/>
      <c r="AC348" s="171"/>
      <c r="AD348" s="171"/>
      <c r="AE348" s="171"/>
      <c r="AF348" s="171"/>
      <c r="AG348" s="171"/>
      <c r="AH348" s="171"/>
      <c r="AI348" s="171"/>
      <c r="AJ348" s="171"/>
      <c r="AK348" s="171"/>
      <c r="AL348" s="171"/>
      <c r="AM348" s="171"/>
      <c r="AN348" s="171"/>
      <c r="AO348" s="16"/>
      <c r="AP348" s="16"/>
      <c r="AQ348" s="16"/>
      <c r="AR348" s="16"/>
      <c r="AS348" s="16"/>
      <c r="AT348" s="16"/>
      <c r="AU348" s="1"/>
      <c r="AV348" s="1"/>
      <c r="AW348" s="1"/>
      <c r="AX348" s="1"/>
      <c r="AY348" s="1"/>
      <c r="AZ348" s="1"/>
      <c r="BA348" s="1"/>
      <c r="BB348" s="1"/>
      <c r="BC348" s="1"/>
      <c r="BD348" s="1"/>
    </row>
    <row r="349" spans="1:56" ht="15" customHeight="1" x14ac:dyDescent="0.2">
      <c r="A349" s="3"/>
      <c r="B349" s="16"/>
      <c r="C349" s="16"/>
      <c r="D349" s="16"/>
      <c r="E349" s="16"/>
      <c r="F349" s="16"/>
      <c r="G349" s="16"/>
      <c r="H349" s="16"/>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16"/>
      <c r="AN349" s="16"/>
      <c r="AO349" s="16"/>
      <c r="AP349" s="16"/>
      <c r="AQ349" s="16"/>
      <c r="AR349" s="16"/>
      <c r="AS349" s="16"/>
      <c r="AT349" s="16"/>
      <c r="AU349" s="1"/>
      <c r="AV349" s="1"/>
      <c r="AW349" s="1"/>
      <c r="AX349" s="1"/>
      <c r="AY349" s="1"/>
      <c r="AZ349" s="1"/>
      <c r="BA349" s="1"/>
      <c r="BB349" s="1"/>
      <c r="BC349" s="1"/>
      <c r="BD349" s="1"/>
    </row>
    <row r="350" spans="1:56" ht="15" customHeight="1" x14ac:dyDescent="0.2">
      <c r="A350" s="3"/>
      <c r="B350" s="202"/>
      <c r="C350" s="203"/>
      <c r="D350" s="203"/>
      <c r="E350" s="204"/>
      <c r="F350" s="16"/>
      <c r="G350" s="16"/>
      <c r="H350" s="16"/>
      <c r="I350" s="205"/>
      <c r="J350" s="206"/>
      <c r="K350" s="206"/>
      <c r="L350" s="206"/>
      <c r="M350" s="206"/>
      <c r="N350" s="207"/>
      <c r="O350" s="46" t="s">
        <v>69</v>
      </c>
      <c r="P350" s="46"/>
      <c r="Q350" s="47"/>
      <c r="R350" s="47"/>
      <c r="S350" s="208"/>
      <c r="T350" s="209"/>
      <c r="U350" s="209"/>
      <c r="V350" s="210"/>
      <c r="W350" s="48"/>
      <c r="X350" s="47"/>
      <c r="Y350" s="47"/>
      <c r="Z350" s="47"/>
      <c r="AA350" s="47"/>
      <c r="AB350" s="47"/>
      <c r="AC350" s="47"/>
      <c r="AD350" s="47"/>
      <c r="AE350" s="47"/>
      <c r="AF350" s="211">
        <f>IF(S350=0,I350,IF(S350&lt;1920,I350*0.7,IF(S350&lt;1970,I350*0.9,I350)))</f>
        <v>0</v>
      </c>
      <c r="AG350" s="212"/>
      <c r="AH350" s="212"/>
      <c r="AI350" s="212"/>
      <c r="AJ350" s="212"/>
      <c r="AK350" s="213"/>
      <c r="AL350" s="214" t="s">
        <v>69</v>
      </c>
      <c r="AM350" s="214"/>
      <c r="AN350" s="16"/>
      <c r="AO350" s="16"/>
      <c r="AP350" s="16"/>
      <c r="AQ350" s="16"/>
      <c r="AR350" s="16"/>
      <c r="AS350" s="16"/>
      <c r="AT350" s="16"/>
      <c r="AU350" s="1"/>
      <c r="AV350" s="1"/>
      <c r="AW350" s="1"/>
      <c r="AX350" s="1"/>
      <c r="AY350" s="1"/>
      <c r="AZ350" s="1"/>
      <c r="BA350" s="1"/>
      <c r="BB350" s="1"/>
      <c r="BC350" s="1"/>
      <c r="BD350" s="1"/>
    </row>
    <row r="351" spans="1:56" s="91" customFormat="1" ht="2.25" customHeight="1" x14ac:dyDescent="0.2">
      <c r="A351" s="92"/>
      <c r="B351" s="9"/>
      <c r="C351" s="9"/>
      <c r="D351" s="9"/>
      <c r="E351" s="9"/>
      <c r="F351" s="78"/>
      <c r="G351" s="78"/>
      <c r="H351" s="78"/>
      <c r="I351" s="80"/>
      <c r="J351" s="80"/>
      <c r="K351" s="80"/>
      <c r="L351" s="80"/>
      <c r="M351" s="80"/>
      <c r="N351" s="80"/>
      <c r="O351" s="80"/>
      <c r="P351" s="80"/>
      <c r="Q351" s="78"/>
      <c r="R351" s="78"/>
      <c r="S351" s="80"/>
      <c r="T351" s="80"/>
      <c r="U351" s="80"/>
      <c r="V351" s="80"/>
      <c r="W351" s="78"/>
      <c r="X351" s="78"/>
      <c r="Y351" s="78"/>
      <c r="Z351" s="78"/>
      <c r="AA351" s="78"/>
      <c r="AB351" s="78"/>
      <c r="AC351" s="78"/>
      <c r="AD351" s="78"/>
      <c r="AE351" s="78"/>
      <c r="AF351" s="104"/>
      <c r="AG351" s="104"/>
      <c r="AH351" s="104"/>
      <c r="AI351" s="104"/>
      <c r="AJ351" s="104"/>
      <c r="AK351" s="104"/>
      <c r="AL351" s="80"/>
      <c r="AM351" s="80"/>
      <c r="AN351" s="78"/>
      <c r="AO351" s="78"/>
      <c r="AP351" s="78"/>
      <c r="AQ351" s="78"/>
      <c r="AR351" s="78"/>
      <c r="AS351" s="78"/>
      <c r="AT351" s="78"/>
      <c r="AU351" s="1"/>
      <c r="AV351" s="1"/>
      <c r="AW351" s="1"/>
      <c r="AX351" s="1"/>
      <c r="AY351" s="1"/>
      <c r="AZ351" s="1"/>
      <c r="BA351" s="1"/>
      <c r="BB351" s="1"/>
      <c r="BC351" s="1"/>
      <c r="BD351" s="1"/>
    </row>
    <row r="352" spans="1:56" ht="15" customHeight="1" x14ac:dyDescent="0.2">
      <c r="A352" s="3"/>
      <c r="B352" s="202"/>
      <c r="C352" s="203"/>
      <c r="D352" s="203"/>
      <c r="E352" s="204"/>
      <c r="F352" s="16"/>
      <c r="G352" s="16"/>
      <c r="H352" s="16"/>
      <c r="I352" s="205"/>
      <c r="J352" s="206"/>
      <c r="K352" s="206"/>
      <c r="L352" s="206"/>
      <c r="M352" s="206"/>
      <c r="N352" s="207"/>
      <c r="O352" s="46" t="s">
        <v>69</v>
      </c>
      <c r="P352" s="46"/>
      <c r="Q352" s="16"/>
      <c r="R352" s="16"/>
      <c r="S352" s="208"/>
      <c r="T352" s="209"/>
      <c r="U352" s="209"/>
      <c r="V352" s="210"/>
      <c r="W352" s="43"/>
      <c r="X352" s="16"/>
      <c r="Y352" s="16"/>
      <c r="Z352" s="16"/>
      <c r="AA352" s="16"/>
      <c r="AB352" s="16"/>
      <c r="AC352" s="16"/>
      <c r="AD352" s="16"/>
      <c r="AE352" s="16"/>
      <c r="AF352" s="211">
        <f>IF(S352=0,I352,IF(S352&lt;1920,I352*0.7,IF(S352&lt;1970,I352*0.9,I352)))</f>
        <v>0</v>
      </c>
      <c r="AG352" s="212"/>
      <c r="AH352" s="212"/>
      <c r="AI352" s="212"/>
      <c r="AJ352" s="212"/>
      <c r="AK352" s="213"/>
      <c r="AL352" s="214" t="s">
        <v>69</v>
      </c>
      <c r="AM352" s="214"/>
      <c r="AN352" s="16"/>
      <c r="AO352" s="16"/>
      <c r="AP352" s="16"/>
      <c r="AQ352" s="16"/>
      <c r="AR352" s="16"/>
      <c r="AS352" s="16"/>
      <c r="AT352" s="16"/>
      <c r="AU352" s="1"/>
      <c r="AV352" s="1"/>
      <c r="AW352" s="1"/>
      <c r="AX352" s="1"/>
      <c r="AY352" s="1"/>
      <c r="AZ352" s="1"/>
      <c r="BA352" s="1"/>
      <c r="BB352" s="1"/>
      <c r="BC352" s="1"/>
      <c r="BD352" s="1"/>
    </row>
    <row r="353" spans="1:56" s="91" customFormat="1" ht="2.25" customHeight="1" x14ac:dyDescent="0.2">
      <c r="A353" s="76"/>
      <c r="B353" s="99"/>
      <c r="C353" s="99"/>
      <c r="D353" s="99"/>
      <c r="E353" s="99"/>
      <c r="F353" s="75"/>
      <c r="G353" s="4"/>
      <c r="H353" s="4"/>
      <c r="I353" s="49"/>
      <c r="J353" s="49"/>
      <c r="K353" s="49"/>
      <c r="L353" s="49"/>
      <c r="M353" s="77"/>
      <c r="N353" s="77"/>
      <c r="O353" s="80"/>
      <c r="P353" s="80"/>
      <c r="Q353" s="75"/>
      <c r="R353" s="75"/>
      <c r="S353" s="77"/>
      <c r="T353" s="51"/>
      <c r="U353" s="51"/>
      <c r="V353" s="51"/>
      <c r="W353" s="6"/>
      <c r="X353" s="75"/>
      <c r="Y353" s="75"/>
      <c r="Z353" s="75"/>
      <c r="AA353" s="75"/>
      <c r="AB353" s="75"/>
      <c r="AC353" s="75"/>
      <c r="AD353" s="75"/>
      <c r="AE353" s="75"/>
      <c r="AF353" s="105"/>
      <c r="AG353" s="105"/>
      <c r="AH353" s="105"/>
      <c r="AI353" s="105"/>
      <c r="AJ353" s="105"/>
      <c r="AK353" s="105"/>
      <c r="AL353" s="80"/>
      <c r="AM353" s="80"/>
      <c r="AN353" s="75"/>
      <c r="AO353" s="75"/>
      <c r="AP353" s="75"/>
      <c r="AQ353" s="75"/>
      <c r="AR353" s="75"/>
      <c r="AS353" s="75"/>
      <c r="AT353" s="75"/>
      <c r="AU353" s="1"/>
      <c r="AV353" s="1"/>
      <c r="AW353" s="1"/>
      <c r="AX353" s="1"/>
      <c r="AY353" s="1"/>
      <c r="AZ353" s="1"/>
      <c r="BA353" s="1"/>
      <c r="BB353" s="1"/>
      <c r="BC353" s="1"/>
      <c r="BD353" s="1"/>
    </row>
    <row r="354" spans="1:56" ht="15" customHeight="1" x14ac:dyDescent="0.2">
      <c r="A354" s="3"/>
      <c r="B354" s="202"/>
      <c r="C354" s="203"/>
      <c r="D354" s="203"/>
      <c r="E354" s="204"/>
      <c r="F354" s="16"/>
      <c r="G354" s="16"/>
      <c r="H354" s="16"/>
      <c r="I354" s="205"/>
      <c r="J354" s="206"/>
      <c r="K354" s="206"/>
      <c r="L354" s="206"/>
      <c r="M354" s="206"/>
      <c r="N354" s="207"/>
      <c r="O354" s="46" t="s">
        <v>69</v>
      </c>
      <c r="P354" s="46"/>
      <c r="Q354" s="16"/>
      <c r="R354" s="16"/>
      <c r="S354" s="208"/>
      <c r="T354" s="209"/>
      <c r="U354" s="209"/>
      <c r="V354" s="210"/>
      <c r="W354" s="43"/>
      <c r="X354" s="16"/>
      <c r="Y354" s="16"/>
      <c r="Z354" s="16"/>
      <c r="AA354" s="16"/>
      <c r="AB354" s="16"/>
      <c r="AC354" s="16"/>
      <c r="AD354" s="16"/>
      <c r="AE354" s="16"/>
      <c r="AF354" s="211">
        <f>IF(S354=0,I354,IF(S354&lt;1920,I354*0.7,IF(S354&lt;1970,I354*0.9,I354)))</f>
        <v>0</v>
      </c>
      <c r="AG354" s="212"/>
      <c r="AH354" s="212"/>
      <c r="AI354" s="212"/>
      <c r="AJ354" s="212"/>
      <c r="AK354" s="213"/>
      <c r="AL354" s="214" t="s">
        <v>69</v>
      </c>
      <c r="AM354" s="214"/>
      <c r="AN354" s="16"/>
      <c r="AO354" s="16"/>
      <c r="AP354" s="16"/>
      <c r="AQ354" s="16"/>
      <c r="AR354" s="16"/>
      <c r="AS354" s="16"/>
      <c r="AT354" s="16"/>
      <c r="AU354" s="1"/>
      <c r="AV354" s="1"/>
      <c r="AW354" s="1"/>
      <c r="AX354" s="1"/>
      <c r="AY354" s="1"/>
      <c r="AZ354" s="1"/>
      <c r="BA354" s="1"/>
      <c r="BB354" s="1"/>
      <c r="BC354" s="1"/>
      <c r="BD354" s="1"/>
    </row>
    <row r="355" spans="1:56" s="91" customFormat="1" ht="2.25" customHeight="1" x14ac:dyDescent="0.2">
      <c r="A355" s="76"/>
      <c r="B355" s="9"/>
      <c r="C355" s="9"/>
      <c r="D355" s="9"/>
      <c r="E355" s="9"/>
      <c r="F355" s="78"/>
      <c r="G355" s="78"/>
      <c r="H355" s="78"/>
      <c r="I355" s="80"/>
      <c r="J355" s="80"/>
      <c r="K355" s="80"/>
      <c r="L355" s="80"/>
      <c r="M355" s="77"/>
      <c r="N355" s="77"/>
      <c r="O355" s="80"/>
      <c r="P355" s="80"/>
      <c r="Q355" s="75"/>
      <c r="R355" s="75"/>
      <c r="S355" s="77"/>
      <c r="T355" s="80"/>
      <c r="U355" s="80"/>
      <c r="V355" s="80"/>
      <c r="W355" s="78"/>
      <c r="X355" s="75"/>
      <c r="Y355" s="75"/>
      <c r="Z355" s="75"/>
      <c r="AA355" s="75"/>
      <c r="AB355" s="75"/>
      <c r="AC355" s="75"/>
      <c r="AD355" s="75"/>
      <c r="AE355" s="75"/>
      <c r="AF355" s="104"/>
      <c r="AG355" s="104"/>
      <c r="AH355" s="104"/>
      <c r="AI355" s="104"/>
      <c r="AJ355" s="104"/>
      <c r="AK355" s="104"/>
      <c r="AL355" s="80"/>
      <c r="AM355" s="80"/>
      <c r="AN355" s="75"/>
      <c r="AO355" s="75"/>
      <c r="AP355" s="75"/>
      <c r="AQ355" s="75"/>
      <c r="AR355" s="75"/>
      <c r="AS355" s="75"/>
      <c r="AT355" s="75"/>
      <c r="AU355" s="1"/>
      <c r="AV355" s="1"/>
      <c r="AW355" s="1"/>
      <c r="AX355" s="1"/>
      <c r="AY355" s="1"/>
      <c r="AZ355" s="1"/>
      <c r="BA355" s="1"/>
      <c r="BB355" s="1"/>
      <c r="BC355" s="1"/>
      <c r="BD355" s="1"/>
    </row>
    <row r="356" spans="1:56" ht="15" customHeight="1" x14ac:dyDescent="0.2">
      <c r="A356" s="3"/>
      <c r="B356" s="202"/>
      <c r="C356" s="203"/>
      <c r="D356" s="203"/>
      <c r="E356" s="204"/>
      <c r="F356" s="16"/>
      <c r="G356" s="16"/>
      <c r="H356" s="16"/>
      <c r="I356" s="205"/>
      <c r="J356" s="206"/>
      <c r="K356" s="206"/>
      <c r="L356" s="206"/>
      <c r="M356" s="206"/>
      <c r="N356" s="207"/>
      <c r="O356" s="46" t="s">
        <v>69</v>
      </c>
      <c r="P356" s="46"/>
      <c r="Q356" s="16"/>
      <c r="R356" s="16"/>
      <c r="S356" s="208"/>
      <c r="T356" s="209"/>
      <c r="U356" s="209"/>
      <c r="V356" s="210"/>
      <c r="W356" s="43"/>
      <c r="X356" s="16"/>
      <c r="Y356" s="16"/>
      <c r="Z356" s="16"/>
      <c r="AA356" s="16"/>
      <c r="AB356" s="16"/>
      <c r="AC356" s="16"/>
      <c r="AD356" s="16"/>
      <c r="AE356" s="16"/>
      <c r="AF356" s="211">
        <f>IF(S356=0,I356,IF(S356&lt;1920,I356*0.7,IF(S356&lt;1970,I356*0.9,I356)))</f>
        <v>0</v>
      </c>
      <c r="AG356" s="212"/>
      <c r="AH356" s="212"/>
      <c r="AI356" s="212"/>
      <c r="AJ356" s="212"/>
      <c r="AK356" s="213"/>
      <c r="AL356" s="214" t="s">
        <v>69</v>
      </c>
      <c r="AM356" s="214"/>
      <c r="AN356" s="16"/>
      <c r="AO356" s="16"/>
      <c r="AP356" s="16"/>
      <c r="AQ356" s="16"/>
      <c r="AR356" s="16"/>
      <c r="AS356" s="16"/>
      <c r="AT356" s="16"/>
      <c r="AU356" s="1"/>
      <c r="AV356" s="1"/>
      <c r="AW356" s="1"/>
      <c r="AX356" s="1"/>
      <c r="AY356" s="1"/>
      <c r="AZ356" s="1"/>
      <c r="BA356" s="1"/>
      <c r="BB356" s="1"/>
      <c r="BC356" s="1"/>
      <c r="BD356" s="1"/>
    </row>
    <row r="357" spans="1:56" s="91" customFormat="1" ht="2.25" customHeight="1" x14ac:dyDescent="0.2">
      <c r="A357" s="76"/>
      <c r="B357" s="9"/>
      <c r="C357" s="9"/>
      <c r="D357" s="9"/>
      <c r="E357" s="9"/>
      <c r="F357" s="78"/>
      <c r="G357" s="78"/>
      <c r="H357" s="78"/>
      <c r="I357" s="80"/>
      <c r="J357" s="80"/>
      <c r="K357" s="80"/>
      <c r="L357" s="80"/>
      <c r="M357" s="77"/>
      <c r="N357" s="77"/>
      <c r="O357" s="80"/>
      <c r="P357" s="80"/>
      <c r="Q357" s="75"/>
      <c r="R357" s="75"/>
      <c r="S357" s="77"/>
      <c r="T357" s="80"/>
      <c r="U357" s="80"/>
      <c r="V357" s="80"/>
      <c r="W357" s="78"/>
      <c r="X357" s="75"/>
      <c r="Y357" s="75"/>
      <c r="Z357" s="75"/>
      <c r="AA357" s="75"/>
      <c r="AB357" s="75"/>
      <c r="AC357" s="75"/>
      <c r="AD357" s="75"/>
      <c r="AE357" s="75"/>
      <c r="AF357" s="104"/>
      <c r="AG357" s="104"/>
      <c r="AH357" s="104"/>
      <c r="AI357" s="104"/>
      <c r="AJ357" s="104"/>
      <c r="AK357" s="104"/>
      <c r="AL357" s="80"/>
      <c r="AM357" s="80"/>
      <c r="AN357" s="75"/>
      <c r="AO357" s="75"/>
      <c r="AP357" s="75"/>
      <c r="AQ357" s="75"/>
      <c r="AR357" s="75"/>
      <c r="AS357" s="75"/>
      <c r="AT357" s="75"/>
      <c r="AU357" s="1"/>
      <c r="AV357" s="1"/>
      <c r="AW357" s="1"/>
      <c r="AX357" s="1"/>
      <c r="AY357" s="1"/>
      <c r="AZ357" s="1"/>
      <c r="BA357" s="1"/>
      <c r="BB357" s="1"/>
      <c r="BC357" s="1"/>
      <c r="BD357" s="1"/>
    </row>
    <row r="358" spans="1:56" ht="15" customHeight="1" x14ac:dyDescent="0.2">
      <c r="A358" s="3"/>
      <c r="B358" s="202"/>
      <c r="C358" s="203"/>
      <c r="D358" s="203"/>
      <c r="E358" s="204"/>
      <c r="F358" s="16"/>
      <c r="G358" s="16"/>
      <c r="H358" s="16"/>
      <c r="I358" s="205"/>
      <c r="J358" s="206"/>
      <c r="K358" s="206"/>
      <c r="L358" s="206"/>
      <c r="M358" s="206"/>
      <c r="N358" s="207"/>
      <c r="O358" s="25" t="s">
        <v>69</v>
      </c>
      <c r="P358" s="25"/>
      <c r="Q358" s="16"/>
      <c r="R358" s="16"/>
      <c r="S358" s="208"/>
      <c r="T358" s="209"/>
      <c r="U358" s="209"/>
      <c r="V358" s="210"/>
      <c r="W358" s="43"/>
      <c r="X358" s="16"/>
      <c r="Y358" s="16"/>
      <c r="Z358" s="16"/>
      <c r="AA358" s="16"/>
      <c r="AB358" s="16"/>
      <c r="AC358" s="16"/>
      <c r="AD358" s="16"/>
      <c r="AE358" s="16"/>
      <c r="AF358" s="211">
        <f>IF(S358=0,I358,IF(S358&lt;1920,I358*0.7,IF(S358&lt;1970,I358*0.9,I358)))</f>
        <v>0</v>
      </c>
      <c r="AG358" s="212"/>
      <c r="AH358" s="212"/>
      <c r="AI358" s="212"/>
      <c r="AJ358" s="212"/>
      <c r="AK358" s="213"/>
      <c r="AL358" s="214" t="s">
        <v>69</v>
      </c>
      <c r="AM358" s="214"/>
      <c r="AN358" s="16"/>
      <c r="AO358" s="16"/>
      <c r="AP358" s="16"/>
      <c r="AQ358" s="16"/>
      <c r="AR358" s="16"/>
      <c r="AS358" s="16"/>
      <c r="AT358" s="16"/>
      <c r="AU358" s="1"/>
      <c r="AV358" s="1"/>
      <c r="AW358" s="1"/>
      <c r="AX358" s="1"/>
      <c r="AY358" s="1"/>
      <c r="AZ358" s="1"/>
      <c r="BA358" s="1"/>
      <c r="BB358" s="1"/>
      <c r="BC358" s="1"/>
      <c r="BD358" s="1"/>
    </row>
    <row r="359" spans="1:56" s="91" customFormat="1" ht="2.25" customHeight="1" x14ac:dyDescent="0.2">
      <c r="A359" s="76"/>
      <c r="B359" s="9"/>
      <c r="C359" s="9"/>
      <c r="D359" s="9"/>
      <c r="E359" s="9"/>
      <c r="F359" s="78"/>
      <c r="G359" s="78"/>
      <c r="H359" s="78"/>
      <c r="I359" s="80"/>
      <c r="J359" s="80"/>
      <c r="K359" s="80"/>
      <c r="L359" s="80"/>
      <c r="M359" s="77"/>
      <c r="N359" s="77"/>
      <c r="O359" s="78"/>
      <c r="P359" s="78"/>
      <c r="Q359" s="75"/>
      <c r="R359" s="75"/>
      <c r="S359" s="77"/>
      <c r="T359" s="80"/>
      <c r="U359" s="80"/>
      <c r="V359" s="80"/>
      <c r="W359" s="78"/>
      <c r="X359" s="75"/>
      <c r="Y359" s="75"/>
      <c r="Z359" s="75"/>
      <c r="AA359" s="75"/>
      <c r="AB359" s="75"/>
      <c r="AC359" s="75"/>
      <c r="AD359" s="75"/>
      <c r="AE359" s="75"/>
      <c r="AF359" s="104"/>
      <c r="AG359" s="104"/>
      <c r="AH359" s="104"/>
      <c r="AI359" s="104"/>
      <c r="AJ359" s="104"/>
      <c r="AK359" s="104"/>
      <c r="AL359" s="80"/>
      <c r="AM359" s="80"/>
      <c r="AN359" s="75"/>
      <c r="AO359" s="75"/>
      <c r="AP359" s="75"/>
      <c r="AQ359" s="75"/>
      <c r="AR359" s="75"/>
      <c r="AS359" s="75"/>
      <c r="AT359" s="75"/>
      <c r="AU359" s="1"/>
      <c r="AV359" s="1"/>
      <c r="AW359" s="1"/>
      <c r="AX359" s="1"/>
      <c r="AY359" s="1"/>
      <c r="AZ359" s="1"/>
      <c r="BA359" s="1"/>
      <c r="BB359" s="1"/>
      <c r="BC359" s="1"/>
      <c r="BD359" s="1"/>
    </row>
    <row r="360" spans="1:56" ht="15.75" customHeight="1" x14ac:dyDescent="0.2">
      <c r="A360" s="3"/>
      <c r="B360" s="202"/>
      <c r="C360" s="203"/>
      <c r="D360" s="203"/>
      <c r="E360" s="204"/>
      <c r="F360" s="16"/>
      <c r="G360" s="16"/>
      <c r="H360" s="16"/>
      <c r="I360" s="205"/>
      <c r="J360" s="206"/>
      <c r="K360" s="206"/>
      <c r="L360" s="206"/>
      <c r="M360" s="206"/>
      <c r="N360" s="207"/>
      <c r="O360" s="25" t="s">
        <v>69</v>
      </c>
      <c r="P360" s="25"/>
      <c r="Q360" s="16"/>
      <c r="R360" s="16"/>
      <c r="S360" s="208"/>
      <c r="T360" s="209"/>
      <c r="U360" s="209"/>
      <c r="V360" s="210"/>
      <c r="W360" s="43"/>
      <c r="X360" s="16"/>
      <c r="Y360" s="16"/>
      <c r="Z360" s="16"/>
      <c r="AA360" s="16"/>
      <c r="AB360" s="16"/>
      <c r="AC360" s="16"/>
      <c r="AD360" s="16"/>
      <c r="AE360" s="16"/>
      <c r="AF360" s="211">
        <f>IF(S360=0,I360,IF(S360&lt;1920,I360*0.7,IF(S360&lt;1970,I360*0.9,I360)))</f>
        <v>0</v>
      </c>
      <c r="AG360" s="212"/>
      <c r="AH360" s="212"/>
      <c r="AI360" s="212"/>
      <c r="AJ360" s="212"/>
      <c r="AK360" s="213"/>
      <c r="AL360" s="214" t="s">
        <v>69</v>
      </c>
      <c r="AM360" s="214"/>
      <c r="AN360" s="16"/>
      <c r="AO360" s="16"/>
      <c r="AP360" s="16"/>
      <c r="AQ360" s="16"/>
      <c r="AR360" s="16"/>
      <c r="AS360" s="16"/>
      <c r="AT360" s="16"/>
      <c r="AU360" s="1"/>
      <c r="AV360" s="1"/>
      <c r="AW360" s="1"/>
      <c r="AX360" s="1"/>
      <c r="AY360" s="1"/>
      <c r="AZ360" s="1"/>
      <c r="BA360" s="1"/>
      <c r="BB360" s="1"/>
      <c r="BC360" s="1"/>
      <c r="BD360" s="1"/>
    </row>
    <row r="361" spans="1:56" s="91" customFormat="1" ht="2.25" customHeight="1" x14ac:dyDescent="0.2">
      <c r="A361" s="76"/>
      <c r="B361" s="9"/>
      <c r="C361" s="9"/>
      <c r="D361" s="9"/>
      <c r="E361" s="9"/>
      <c r="F361" s="78"/>
      <c r="G361" s="78"/>
      <c r="H361" s="78"/>
      <c r="I361" s="80"/>
      <c r="J361" s="80"/>
      <c r="K361" s="80"/>
      <c r="L361" s="80"/>
      <c r="M361" s="77"/>
      <c r="N361" s="77"/>
      <c r="O361" s="78"/>
      <c r="P361" s="78"/>
      <c r="Q361" s="75"/>
      <c r="R361" s="75"/>
      <c r="S361" s="77"/>
      <c r="T361" s="80"/>
      <c r="U361" s="80"/>
      <c r="V361" s="80"/>
      <c r="W361" s="78"/>
      <c r="X361" s="75"/>
      <c r="Y361" s="75"/>
      <c r="Z361" s="75"/>
      <c r="AA361" s="75"/>
      <c r="AB361" s="75"/>
      <c r="AC361" s="75"/>
      <c r="AD361" s="75"/>
      <c r="AE361" s="75"/>
      <c r="AF361" s="104"/>
      <c r="AG361" s="104"/>
      <c r="AH361" s="104"/>
      <c r="AI361" s="104"/>
      <c r="AJ361" s="104"/>
      <c r="AK361" s="104"/>
      <c r="AL361" s="80"/>
      <c r="AM361" s="80"/>
      <c r="AN361" s="75"/>
      <c r="AO361" s="75"/>
      <c r="AP361" s="75"/>
      <c r="AQ361" s="75"/>
      <c r="AR361" s="75"/>
      <c r="AS361" s="75"/>
      <c r="AT361" s="75"/>
      <c r="AU361" s="1"/>
      <c r="AV361" s="1"/>
      <c r="AW361" s="1"/>
      <c r="AX361" s="1"/>
      <c r="AY361" s="1"/>
      <c r="AZ361" s="1"/>
      <c r="BA361" s="1"/>
      <c r="BB361" s="1"/>
      <c r="BC361" s="1"/>
      <c r="BD361" s="1"/>
    </row>
    <row r="362" spans="1:56" ht="15" customHeight="1" x14ac:dyDescent="0.2">
      <c r="A362" s="3"/>
      <c r="B362" s="202"/>
      <c r="C362" s="203"/>
      <c r="D362" s="203"/>
      <c r="E362" s="204"/>
      <c r="F362" s="16"/>
      <c r="G362" s="16"/>
      <c r="H362" s="16"/>
      <c r="I362" s="205"/>
      <c r="J362" s="206"/>
      <c r="K362" s="206"/>
      <c r="L362" s="206"/>
      <c r="M362" s="206"/>
      <c r="N362" s="207"/>
      <c r="O362" s="25" t="s">
        <v>69</v>
      </c>
      <c r="P362" s="25"/>
      <c r="Q362" s="16"/>
      <c r="R362" s="16"/>
      <c r="S362" s="208"/>
      <c r="T362" s="209"/>
      <c r="U362" s="209"/>
      <c r="V362" s="210"/>
      <c r="W362" s="43"/>
      <c r="X362" s="16"/>
      <c r="Y362" s="16"/>
      <c r="Z362" s="16"/>
      <c r="AA362" s="16"/>
      <c r="AB362" s="16"/>
      <c r="AC362" s="16"/>
      <c r="AD362" s="16"/>
      <c r="AE362" s="16"/>
      <c r="AF362" s="211">
        <f>IF(S362=0,I362,IF(S362&lt;1920,I362*0.7,IF(S362&lt;1970,I362*0.9,I362)))</f>
        <v>0</v>
      </c>
      <c r="AG362" s="212"/>
      <c r="AH362" s="212"/>
      <c r="AI362" s="212"/>
      <c r="AJ362" s="212"/>
      <c r="AK362" s="213"/>
      <c r="AL362" s="214" t="s">
        <v>69</v>
      </c>
      <c r="AM362" s="214"/>
      <c r="AN362" s="16"/>
      <c r="AO362" s="16"/>
      <c r="AP362" s="16"/>
      <c r="AQ362" s="16"/>
      <c r="AR362" s="16"/>
      <c r="AS362" s="16"/>
      <c r="AT362" s="16"/>
      <c r="AU362" s="1"/>
      <c r="AV362" s="1"/>
      <c r="AW362" s="1"/>
      <c r="AX362" s="1"/>
      <c r="AY362" s="1"/>
      <c r="AZ362" s="1"/>
      <c r="BA362" s="1"/>
      <c r="BB362" s="1"/>
      <c r="BC362" s="1"/>
      <c r="BD362" s="1"/>
    </row>
    <row r="363" spans="1:56" s="91" customFormat="1" ht="2.25" customHeight="1" x14ac:dyDescent="0.2">
      <c r="A363" s="76"/>
      <c r="B363" s="9"/>
      <c r="C363" s="9"/>
      <c r="D363" s="9"/>
      <c r="E363" s="9"/>
      <c r="F363" s="78"/>
      <c r="G363" s="78"/>
      <c r="H363" s="78"/>
      <c r="I363" s="80"/>
      <c r="J363" s="80"/>
      <c r="K363" s="80"/>
      <c r="L363" s="80"/>
      <c r="M363" s="77"/>
      <c r="N363" s="77"/>
      <c r="O363" s="78"/>
      <c r="P363" s="78"/>
      <c r="Q363" s="75"/>
      <c r="R363" s="75"/>
      <c r="S363" s="77"/>
      <c r="T363" s="80"/>
      <c r="U363" s="80"/>
      <c r="V363" s="80"/>
      <c r="W363" s="78"/>
      <c r="X363" s="75"/>
      <c r="Y363" s="75"/>
      <c r="Z363" s="75"/>
      <c r="AA363" s="75"/>
      <c r="AB363" s="75"/>
      <c r="AC363" s="75"/>
      <c r="AD363" s="75"/>
      <c r="AE363" s="75"/>
      <c r="AF363" s="104"/>
      <c r="AG363" s="104"/>
      <c r="AH363" s="104"/>
      <c r="AI363" s="104"/>
      <c r="AJ363" s="104"/>
      <c r="AK363" s="104"/>
      <c r="AL363" s="80"/>
      <c r="AM363" s="80"/>
      <c r="AN363" s="75"/>
      <c r="AO363" s="75"/>
      <c r="AP363" s="75"/>
      <c r="AQ363" s="75"/>
      <c r="AR363" s="75"/>
      <c r="AS363" s="75"/>
      <c r="AT363" s="75"/>
      <c r="AU363" s="1"/>
      <c r="AV363" s="1"/>
      <c r="AW363" s="1"/>
      <c r="AX363" s="1"/>
      <c r="AY363" s="1"/>
      <c r="AZ363" s="1"/>
      <c r="BA363" s="1"/>
      <c r="BB363" s="1"/>
      <c r="BC363" s="1"/>
      <c r="BD363" s="1"/>
    </row>
    <row r="364" spans="1:56" ht="15" customHeight="1" x14ac:dyDescent="0.2">
      <c r="A364" s="3"/>
      <c r="B364" s="202"/>
      <c r="C364" s="203"/>
      <c r="D364" s="203"/>
      <c r="E364" s="204"/>
      <c r="F364" s="16"/>
      <c r="G364" s="16"/>
      <c r="H364" s="16"/>
      <c r="I364" s="205"/>
      <c r="J364" s="206"/>
      <c r="K364" s="206"/>
      <c r="L364" s="206"/>
      <c r="M364" s="206"/>
      <c r="N364" s="207"/>
      <c r="O364" s="25" t="s">
        <v>69</v>
      </c>
      <c r="P364" s="25"/>
      <c r="Q364" s="16"/>
      <c r="R364" s="16"/>
      <c r="S364" s="208"/>
      <c r="T364" s="209"/>
      <c r="U364" s="209"/>
      <c r="V364" s="210"/>
      <c r="W364" s="43"/>
      <c r="X364" s="16"/>
      <c r="Y364" s="16"/>
      <c r="Z364" s="16"/>
      <c r="AA364" s="16"/>
      <c r="AB364" s="16"/>
      <c r="AC364" s="16"/>
      <c r="AD364" s="16"/>
      <c r="AE364" s="16"/>
      <c r="AF364" s="211">
        <f>IF(S364=0,I364,IF(S364&lt;1920,I364*0.7,IF(S364&lt;1970,I364*0.9,I364)))</f>
        <v>0</v>
      </c>
      <c r="AG364" s="212"/>
      <c r="AH364" s="212"/>
      <c r="AI364" s="212"/>
      <c r="AJ364" s="212"/>
      <c r="AK364" s="213"/>
      <c r="AL364" s="214" t="s">
        <v>69</v>
      </c>
      <c r="AM364" s="214"/>
      <c r="AN364" s="16"/>
      <c r="AO364" s="16"/>
      <c r="AP364" s="16"/>
      <c r="AQ364" s="16"/>
      <c r="AR364" s="16"/>
      <c r="AS364" s="16"/>
      <c r="AT364" s="16"/>
      <c r="AU364" s="1"/>
      <c r="AV364" s="1"/>
      <c r="AW364" s="1"/>
      <c r="AX364" s="1"/>
      <c r="AY364" s="1"/>
      <c r="AZ364" s="1"/>
      <c r="BA364" s="1"/>
      <c r="BB364" s="1"/>
      <c r="BC364" s="1"/>
      <c r="BD364" s="1"/>
    </row>
    <row r="365" spans="1:56" ht="2.25" customHeight="1" x14ac:dyDescent="0.2">
      <c r="A365" s="3"/>
      <c r="B365" s="16"/>
      <c r="C365" s="16"/>
      <c r="D365" s="16"/>
      <c r="E365" s="16"/>
      <c r="F365" s="16"/>
      <c r="G365" s="16"/>
      <c r="H365" s="10"/>
      <c r="I365" s="10"/>
      <c r="J365" s="10"/>
      <c r="K365" s="10"/>
      <c r="L365" s="10"/>
      <c r="M365" s="25"/>
      <c r="N365" s="25"/>
      <c r="O365" s="25"/>
      <c r="P365" s="11"/>
      <c r="Q365" s="11"/>
      <c r="R365" s="11"/>
      <c r="S365" s="11"/>
      <c r="T365" s="16"/>
      <c r="U365" s="25"/>
      <c r="V365" s="25"/>
      <c r="W365" s="16"/>
      <c r="X365" s="12"/>
      <c r="Y365" s="12"/>
      <c r="Z365" s="12"/>
      <c r="AA365" s="12"/>
      <c r="AB365" s="12"/>
      <c r="AC365" s="12"/>
      <c r="AD365" s="25"/>
      <c r="AE365" s="25"/>
      <c r="AF365" s="46"/>
      <c r="AG365" s="46"/>
      <c r="AH365" s="46"/>
      <c r="AI365" s="46"/>
      <c r="AJ365" s="46"/>
      <c r="AK365" s="46"/>
      <c r="AL365" s="46"/>
      <c r="AM365" s="50"/>
      <c r="AN365" s="16"/>
      <c r="AO365" s="16"/>
      <c r="AP365" s="16"/>
      <c r="AQ365" s="16"/>
      <c r="AR365" s="16"/>
      <c r="AS365" s="16"/>
      <c r="AT365" s="16"/>
      <c r="AU365" s="1"/>
      <c r="AV365" s="1"/>
      <c r="AW365" s="1"/>
      <c r="AX365" s="1"/>
      <c r="AY365" s="1"/>
      <c r="AZ365" s="1"/>
      <c r="BA365" s="1"/>
      <c r="BB365" s="1"/>
      <c r="BC365" s="1"/>
      <c r="BD365" s="1"/>
    </row>
    <row r="366" spans="1:56" ht="15" customHeight="1" x14ac:dyDescent="0.2">
      <c r="A366" s="222"/>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c r="AO366" s="135"/>
      <c r="AP366" s="135"/>
      <c r="AQ366" s="16"/>
      <c r="AR366" s="16"/>
      <c r="AS366" s="16"/>
      <c r="AT366" s="16"/>
      <c r="AU366" s="1"/>
      <c r="AV366" s="1"/>
      <c r="AW366" s="1"/>
      <c r="AX366" s="1"/>
      <c r="AY366" s="1"/>
      <c r="AZ366" s="1"/>
      <c r="BA366" s="1"/>
      <c r="BB366" s="1"/>
      <c r="BC366" s="1"/>
      <c r="BD366" s="1"/>
    </row>
    <row r="367" spans="1:56" ht="15" customHeight="1" x14ac:dyDescent="0.2">
      <c r="A367" s="3">
        <v>34</v>
      </c>
      <c r="B367" s="283" t="s">
        <v>202</v>
      </c>
      <c r="C367" s="284"/>
      <c r="D367" s="284"/>
      <c r="E367" s="284"/>
      <c r="F367" s="284"/>
      <c r="G367" s="284"/>
      <c r="H367" s="284"/>
      <c r="I367" s="284"/>
      <c r="J367" s="284"/>
      <c r="K367" s="284"/>
      <c r="L367" s="284"/>
      <c r="M367" s="284"/>
      <c r="N367" s="284"/>
      <c r="O367" s="284"/>
      <c r="P367" s="284"/>
      <c r="Q367" s="284"/>
      <c r="R367" s="284"/>
      <c r="S367" s="284"/>
      <c r="T367" s="284"/>
      <c r="U367" s="284"/>
      <c r="V367" s="284"/>
      <c r="W367" s="284"/>
      <c r="X367" s="284"/>
      <c r="Y367" s="284"/>
      <c r="Z367" s="284"/>
      <c r="AA367" s="284"/>
      <c r="AB367" s="284"/>
      <c r="AC367" s="284"/>
      <c r="AD367" s="284"/>
      <c r="AE367" s="284"/>
      <c r="AF367" s="284"/>
      <c r="AG367" s="284"/>
      <c r="AH367" s="284"/>
      <c r="AI367" s="284"/>
      <c r="AJ367" s="284"/>
      <c r="AK367" s="284"/>
      <c r="AL367" s="284"/>
      <c r="AM367" s="284"/>
      <c r="AN367" s="284"/>
      <c r="AO367" s="284"/>
      <c r="AP367" s="284"/>
      <c r="AQ367" s="16"/>
      <c r="AR367" s="16"/>
      <c r="AS367" s="16"/>
      <c r="AT367" s="16"/>
      <c r="AU367" s="1"/>
      <c r="AV367" s="1"/>
      <c r="AW367" s="1"/>
      <c r="AX367" s="1"/>
      <c r="AY367" s="1"/>
      <c r="AZ367" s="1"/>
      <c r="BA367" s="1"/>
      <c r="BB367" s="1"/>
      <c r="BC367" s="1"/>
      <c r="BD367" s="1"/>
    </row>
    <row r="368" spans="1:56" ht="15" customHeight="1" x14ac:dyDescent="0.2">
      <c r="A368" s="3"/>
      <c r="B368" s="284"/>
      <c r="C368" s="284"/>
      <c r="D368" s="284"/>
      <c r="E368" s="284"/>
      <c r="F368" s="284"/>
      <c r="G368" s="284"/>
      <c r="H368" s="284"/>
      <c r="I368" s="284"/>
      <c r="J368" s="284"/>
      <c r="K368" s="284"/>
      <c r="L368" s="284"/>
      <c r="M368" s="284"/>
      <c r="N368" s="284"/>
      <c r="O368" s="284"/>
      <c r="P368" s="284"/>
      <c r="Q368" s="284"/>
      <c r="R368" s="284"/>
      <c r="S368" s="284"/>
      <c r="T368" s="284"/>
      <c r="U368" s="284"/>
      <c r="V368" s="284"/>
      <c r="W368" s="284"/>
      <c r="X368" s="284"/>
      <c r="Y368" s="284"/>
      <c r="Z368" s="284"/>
      <c r="AA368" s="284"/>
      <c r="AB368" s="284"/>
      <c r="AC368" s="284"/>
      <c r="AD368" s="284"/>
      <c r="AE368" s="284"/>
      <c r="AF368" s="284"/>
      <c r="AG368" s="284"/>
      <c r="AH368" s="284"/>
      <c r="AI368" s="284"/>
      <c r="AJ368" s="284"/>
      <c r="AK368" s="284"/>
      <c r="AL368" s="284"/>
      <c r="AM368" s="284"/>
      <c r="AN368" s="284"/>
      <c r="AO368" s="284"/>
      <c r="AP368" s="284"/>
      <c r="AQ368" s="16"/>
      <c r="AR368" s="16"/>
      <c r="AS368" s="16"/>
      <c r="AT368" s="16"/>
      <c r="AU368" s="1"/>
      <c r="AV368" s="1"/>
      <c r="AW368" s="1"/>
      <c r="AX368" s="1"/>
      <c r="AY368" s="1"/>
      <c r="AZ368" s="1"/>
      <c r="BA368" s="1"/>
      <c r="BB368" s="1"/>
      <c r="BC368" s="1"/>
      <c r="BD368" s="1"/>
    </row>
    <row r="369" spans="1:56" ht="35.25" customHeight="1" x14ac:dyDescent="0.2">
      <c r="A369" s="3"/>
      <c r="B369" s="284"/>
      <c r="C369" s="284"/>
      <c r="D369" s="284"/>
      <c r="E369" s="284"/>
      <c r="F369" s="284"/>
      <c r="G369" s="284"/>
      <c r="H369" s="284"/>
      <c r="I369" s="284"/>
      <c r="J369" s="284"/>
      <c r="K369" s="284"/>
      <c r="L369" s="284"/>
      <c r="M369" s="284"/>
      <c r="N369" s="284"/>
      <c r="O369" s="284"/>
      <c r="P369" s="284"/>
      <c r="Q369" s="284"/>
      <c r="R369" s="284"/>
      <c r="S369" s="284"/>
      <c r="T369" s="284"/>
      <c r="U369" s="284"/>
      <c r="V369" s="284"/>
      <c r="W369" s="284"/>
      <c r="X369" s="284"/>
      <c r="Y369" s="284"/>
      <c r="Z369" s="284"/>
      <c r="AA369" s="284"/>
      <c r="AB369" s="284"/>
      <c r="AC369" s="284"/>
      <c r="AD369" s="284"/>
      <c r="AE369" s="284"/>
      <c r="AF369" s="284"/>
      <c r="AG369" s="284"/>
      <c r="AH369" s="284"/>
      <c r="AI369" s="284"/>
      <c r="AJ369" s="284"/>
      <c r="AK369" s="284"/>
      <c r="AL369" s="284"/>
      <c r="AM369" s="284"/>
      <c r="AN369" s="284"/>
      <c r="AO369" s="284"/>
      <c r="AP369" s="284"/>
      <c r="AQ369" s="16"/>
      <c r="AR369" s="16"/>
      <c r="AS369" s="16"/>
      <c r="AT369" s="16"/>
      <c r="AU369" s="1"/>
      <c r="AV369" s="1"/>
      <c r="AW369" s="1"/>
      <c r="AX369" s="1"/>
      <c r="AY369" s="1"/>
      <c r="AZ369" s="1"/>
      <c r="BA369" s="1"/>
      <c r="BB369" s="1"/>
      <c r="BC369" s="1"/>
      <c r="BD369" s="1"/>
    </row>
    <row r="370" spans="1:56" ht="2.25" customHeight="1" x14ac:dyDescent="0.2">
      <c r="A370" s="3"/>
      <c r="B370" s="284"/>
      <c r="C370" s="284"/>
      <c r="D370" s="284"/>
      <c r="E370" s="284"/>
      <c r="F370" s="284"/>
      <c r="G370" s="284"/>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84"/>
      <c r="AL370" s="284"/>
      <c r="AM370" s="284"/>
      <c r="AN370" s="284"/>
      <c r="AO370" s="284"/>
      <c r="AP370" s="284"/>
      <c r="AQ370" s="16"/>
      <c r="AR370" s="16"/>
      <c r="AS370" s="16"/>
      <c r="AT370" s="16"/>
      <c r="AU370" s="1"/>
      <c r="AV370" s="1"/>
      <c r="AW370" s="1"/>
      <c r="AX370" s="1"/>
      <c r="AY370" s="1"/>
      <c r="AZ370" s="1"/>
      <c r="BA370" s="1"/>
      <c r="BB370" s="1"/>
      <c r="BC370" s="1"/>
      <c r="BD370" s="1"/>
    </row>
    <row r="371" spans="1:56" ht="30" customHeight="1" x14ac:dyDescent="0.2">
      <c r="A371" s="3"/>
      <c r="B371" s="283" t="s">
        <v>200</v>
      </c>
      <c r="C371" s="283"/>
      <c r="D371" s="283"/>
      <c r="E371" s="283"/>
      <c r="F371" s="283"/>
      <c r="G371" s="283"/>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16"/>
      <c r="AR371" s="16"/>
      <c r="AS371" s="16"/>
      <c r="AT371" s="16"/>
      <c r="AU371" s="1"/>
      <c r="AV371" s="1"/>
      <c r="AW371" s="1"/>
      <c r="AX371" s="1"/>
      <c r="AY371" s="1"/>
      <c r="AZ371" s="1"/>
      <c r="BA371" s="1"/>
      <c r="BB371" s="1"/>
      <c r="BC371" s="1"/>
      <c r="BD371" s="1"/>
    </row>
    <row r="372" spans="1:56" ht="15" customHeight="1" x14ac:dyDescent="0.2">
      <c r="A372" s="3"/>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
      <c r="AV372" s="1"/>
      <c r="AW372" s="1"/>
      <c r="AX372" s="1"/>
      <c r="AY372" s="1"/>
      <c r="AZ372" s="1"/>
      <c r="BA372" s="1"/>
      <c r="BB372" s="1"/>
      <c r="BC372" s="1"/>
      <c r="BD372" s="1"/>
    </row>
    <row r="373" spans="1:56" ht="15" customHeight="1" x14ac:dyDescent="0.2">
      <c r="A373" s="3"/>
      <c r="B373" s="291" t="s">
        <v>203</v>
      </c>
      <c r="C373" s="291"/>
      <c r="D373" s="291"/>
      <c r="E373" s="291"/>
      <c r="F373" s="16"/>
      <c r="G373" s="171" t="s">
        <v>78</v>
      </c>
      <c r="H373" s="172"/>
      <c r="I373" s="172"/>
      <c r="J373" s="172"/>
      <c r="K373" s="172"/>
      <c r="L373" s="172"/>
      <c r="M373" s="172"/>
      <c r="N373" s="172"/>
      <c r="O373" s="25"/>
      <c r="P373" s="173" t="s">
        <v>79</v>
      </c>
      <c r="Q373" s="172"/>
      <c r="R373" s="172"/>
      <c r="S373" s="172"/>
      <c r="T373" s="20"/>
      <c r="U373" s="171" t="s">
        <v>80</v>
      </c>
      <c r="V373" s="174"/>
      <c r="W373" s="174"/>
      <c r="X373" s="174"/>
      <c r="Y373" s="174"/>
      <c r="Z373" s="174"/>
      <c r="AA373" s="174"/>
      <c r="AB373" s="174"/>
      <c r="AC373" s="174"/>
      <c r="AD373" s="172"/>
      <c r="AE373" s="172"/>
      <c r="AF373" s="16"/>
      <c r="AG373" s="171" t="s">
        <v>81</v>
      </c>
      <c r="AH373" s="290"/>
      <c r="AI373" s="290"/>
      <c r="AJ373" s="290"/>
      <c r="AK373" s="290"/>
      <c r="AL373" s="290"/>
      <c r="AM373" s="290"/>
      <c r="AN373" s="290"/>
      <c r="AO373" s="290"/>
      <c r="AP373" s="16"/>
      <c r="AQ373" s="16"/>
      <c r="AR373" s="16"/>
      <c r="AS373" s="16"/>
      <c r="AT373" s="16"/>
      <c r="AU373" s="1"/>
      <c r="AV373" s="1"/>
      <c r="AW373" s="1"/>
      <c r="AX373" s="1"/>
      <c r="AY373" s="1"/>
      <c r="AZ373" s="1"/>
      <c r="BA373" s="1"/>
      <c r="BB373" s="1"/>
      <c r="BC373" s="1"/>
      <c r="BD373" s="1"/>
    </row>
    <row r="374" spans="1:56" ht="15" customHeight="1" x14ac:dyDescent="0.2">
      <c r="A374" s="3"/>
      <c r="B374" s="291"/>
      <c r="C374" s="291"/>
      <c r="D374" s="291"/>
      <c r="E374" s="291"/>
      <c r="F374" s="16"/>
      <c r="G374" s="172"/>
      <c r="H374" s="172"/>
      <c r="I374" s="172"/>
      <c r="J374" s="172"/>
      <c r="K374" s="172"/>
      <c r="L374" s="172"/>
      <c r="M374" s="172"/>
      <c r="N374" s="172"/>
      <c r="O374" s="25"/>
      <c r="P374" s="172"/>
      <c r="Q374" s="172"/>
      <c r="R374" s="172"/>
      <c r="S374" s="172"/>
      <c r="T374" s="20"/>
      <c r="U374" s="174"/>
      <c r="V374" s="174"/>
      <c r="W374" s="174"/>
      <c r="X374" s="174"/>
      <c r="Y374" s="174"/>
      <c r="Z374" s="174"/>
      <c r="AA374" s="174"/>
      <c r="AB374" s="174"/>
      <c r="AC374" s="174"/>
      <c r="AD374" s="172"/>
      <c r="AE374" s="172"/>
      <c r="AF374" s="16"/>
      <c r="AG374" s="290"/>
      <c r="AH374" s="290"/>
      <c r="AI374" s="290"/>
      <c r="AJ374" s="290"/>
      <c r="AK374" s="290"/>
      <c r="AL374" s="290"/>
      <c r="AM374" s="290"/>
      <c r="AN374" s="290"/>
      <c r="AO374" s="290"/>
      <c r="AP374" s="16"/>
      <c r="AQ374" s="16"/>
      <c r="AR374" s="16"/>
      <c r="AS374" s="16"/>
      <c r="AT374" s="16"/>
      <c r="AU374" s="1"/>
      <c r="AV374" s="1"/>
      <c r="AW374" s="1"/>
      <c r="AX374" s="1"/>
      <c r="AY374" s="1"/>
      <c r="AZ374" s="1"/>
      <c r="BA374" s="1"/>
      <c r="BB374" s="1"/>
      <c r="BC374" s="1"/>
      <c r="BD374" s="1"/>
    </row>
    <row r="375" spans="1:56" ht="2.25" customHeight="1" x14ac:dyDescent="0.2">
      <c r="A375" s="3"/>
      <c r="B375" s="16"/>
      <c r="C375" s="16"/>
      <c r="D375" s="16"/>
      <c r="E375" s="16"/>
      <c r="F375" s="16"/>
      <c r="G375" s="16"/>
      <c r="H375" s="16"/>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16"/>
      <c r="AG375" s="25"/>
      <c r="AH375" s="25"/>
      <c r="AI375" s="25"/>
      <c r="AJ375" s="25"/>
      <c r="AK375" s="25"/>
      <c r="AL375" s="25"/>
      <c r="AM375" s="25"/>
      <c r="AN375" s="25"/>
      <c r="AO375" s="25"/>
      <c r="AP375" s="16"/>
      <c r="AQ375" s="16"/>
      <c r="AR375" s="16"/>
      <c r="AS375" s="16"/>
      <c r="AT375" s="16"/>
      <c r="AU375" s="1"/>
      <c r="AV375" s="1"/>
      <c r="AW375" s="1"/>
      <c r="AX375" s="1"/>
      <c r="AY375" s="1"/>
      <c r="AZ375" s="1"/>
      <c r="BA375" s="1"/>
      <c r="BB375" s="1"/>
      <c r="BC375" s="1"/>
      <c r="BD375" s="1"/>
    </row>
    <row r="376" spans="1:56" ht="15" customHeight="1" x14ac:dyDescent="0.2">
      <c r="A376" s="3"/>
      <c r="B376" s="202"/>
      <c r="C376" s="203"/>
      <c r="D376" s="203"/>
      <c r="E376" s="204"/>
      <c r="F376" s="16"/>
      <c r="G376" s="205"/>
      <c r="H376" s="206"/>
      <c r="I376" s="206"/>
      <c r="J376" s="206"/>
      <c r="K376" s="206"/>
      <c r="L376" s="207"/>
      <c r="M376" s="214" t="s">
        <v>69</v>
      </c>
      <c r="N376" s="214"/>
      <c r="O376" s="25"/>
      <c r="P376" s="195"/>
      <c r="Q376" s="196"/>
      <c r="R376" s="196"/>
      <c r="S376" s="197"/>
      <c r="T376" s="16"/>
      <c r="U376" s="25"/>
      <c r="V376" s="25"/>
      <c r="W376" s="25"/>
      <c r="X376" s="198">
        <f>IF(P376=0,G376,IF(P376&lt;1920,G376*0.7,IF(P376&lt;1970,G376*0.9,G376)))</f>
        <v>0</v>
      </c>
      <c r="Y376" s="199"/>
      <c r="Z376" s="199"/>
      <c r="AA376" s="199"/>
      <c r="AB376" s="199"/>
      <c r="AC376" s="200"/>
      <c r="AD376" s="144" t="s">
        <v>69</v>
      </c>
      <c r="AE376" s="144"/>
      <c r="AF376" s="16"/>
      <c r="AG376" s="201"/>
      <c r="AH376" s="201"/>
      <c r="AI376" s="201"/>
      <c r="AJ376" s="201"/>
      <c r="AK376" s="25"/>
      <c r="AL376" s="25"/>
      <c r="AM376" s="25"/>
      <c r="AN376" s="25"/>
      <c r="AO376" s="25"/>
      <c r="AP376" s="16"/>
      <c r="AQ376" s="16"/>
      <c r="AR376" s="16"/>
      <c r="AS376" s="16"/>
      <c r="AT376" s="16"/>
      <c r="AU376" s="1"/>
      <c r="AV376" s="1"/>
      <c r="AW376" s="1"/>
      <c r="AX376" s="1"/>
      <c r="AY376" s="1"/>
      <c r="AZ376" s="1"/>
      <c r="BA376" s="1"/>
      <c r="BB376" s="1"/>
      <c r="BC376" s="1"/>
      <c r="BD376" s="1"/>
    </row>
    <row r="377" spans="1:56" ht="2.25" customHeight="1" x14ac:dyDescent="0.2">
      <c r="A377" s="3"/>
      <c r="B377" s="99"/>
      <c r="C377" s="99"/>
      <c r="D377" s="99"/>
      <c r="E377" s="99"/>
      <c r="F377" s="16"/>
      <c r="G377" s="60"/>
      <c r="H377" s="60"/>
      <c r="I377" s="59"/>
      <c r="J377" s="59"/>
      <c r="K377" s="59"/>
      <c r="L377" s="59"/>
      <c r="M377" s="46"/>
      <c r="N377" s="46"/>
      <c r="O377" s="25"/>
      <c r="P377" s="59"/>
      <c r="Q377" s="59"/>
      <c r="R377" s="59"/>
      <c r="S377" s="59"/>
      <c r="T377" s="25"/>
      <c r="U377" s="25"/>
      <c r="V377" s="25"/>
      <c r="W377" s="16"/>
      <c r="X377" s="103"/>
      <c r="Y377" s="103"/>
      <c r="Z377" s="103"/>
      <c r="AA377" s="103"/>
      <c r="AB377" s="103"/>
      <c r="AC377" s="106"/>
      <c r="AD377" s="25"/>
      <c r="AE377" s="25"/>
      <c r="AF377" s="16"/>
      <c r="AG377" s="25"/>
      <c r="AH377" s="25"/>
      <c r="AI377" s="25"/>
      <c r="AJ377" s="25"/>
      <c r="AK377" s="25"/>
      <c r="AL377" s="25"/>
      <c r="AM377" s="25"/>
      <c r="AN377" s="25"/>
      <c r="AO377" s="25"/>
      <c r="AP377" s="16"/>
      <c r="AQ377" s="16"/>
      <c r="AR377" s="16"/>
      <c r="AS377" s="16"/>
      <c r="AT377" s="16"/>
      <c r="AU377" s="1"/>
      <c r="AV377" s="1"/>
      <c r="AW377" s="1"/>
      <c r="AX377" s="1"/>
      <c r="AY377" s="1"/>
      <c r="AZ377" s="1"/>
      <c r="BA377" s="1"/>
      <c r="BB377" s="1"/>
      <c r="BC377" s="1"/>
      <c r="BD377" s="1"/>
    </row>
    <row r="378" spans="1:56" ht="15" customHeight="1" x14ac:dyDescent="0.2">
      <c r="A378" s="3"/>
      <c r="B378" s="202"/>
      <c r="C378" s="203"/>
      <c r="D378" s="203"/>
      <c r="E378" s="204"/>
      <c r="F378" s="16"/>
      <c r="G378" s="205"/>
      <c r="H378" s="206"/>
      <c r="I378" s="206"/>
      <c r="J378" s="206"/>
      <c r="K378" s="206"/>
      <c r="L378" s="207"/>
      <c r="M378" s="214" t="s">
        <v>69</v>
      </c>
      <c r="N378" s="214"/>
      <c r="O378" s="25"/>
      <c r="P378" s="195"/>
      <c r="Q378" s="196"/>
      <c r="R378" s="196"/>
      <c r="S378" s="197"/>
      <c r="T378" s="16"/>
      <c r="U378" s="25"/>
      <c r="V378" s="25"/>
      <c r="W378" s="16"/>
      <c r="X378" s="198">
        <f>IF(P378=0,G378,IF(P378&lt;1920,G378*0.7,IF(P378&lt;1970,G378*0.9,G378)))</f>
        <v>0</v>
      </c>
      <c r="Y378" s="199"/>
      <c r="Z378" s="199"/>
      <c r="AA378" s="199"/>
      <c r="AB378" s="199"/>
      <c r="AC378" s="200"/>
      <c r="AD378" s="144" t="s">
        <v>69</v>
      </c>
      <c r="AE378" s="144"/>
      <c r="AF378" s="16"/>
      <c r="AG378" s="201"/>
      <c r="AH378" s="201"/>
      <c r="AI378" s="201"/>
      <c r="AJ378" s="201"/>
      <c r="AK378" s="25"/>
      <c r="AL378" s="25"/>
      <c r="AM378" s="25"/>
      <c r="AN378" s="25"/>
      <c r="AO378" s="25"/>
      <c r="AP378" s="16"/>
      <c r="AQ378" s="16"/>
      <c r="AR378" s="16"/>
      <c r="AS378" s="16"/>
      <c r="AT378" s="16"/>
      <c r="AU378" s="1"/>
      <c r="AV378" s="1"/>
      <c r="AW378" s="1"/>
      <c r="AX378" s="1"/>
      <c r="AY378" s="1"/>
      <c r="AZ378" s="1"/>
      <c r="BA378" s="1"/>
      <c r="BB378" s="1"/>
      <c r="BC378" s="1"/>
      <c r="BD378" s="1"/>
    </row>
    <row r="379" spans="1:56" ht="15" customHeight="1" x14ac:dyDescent="0.2">
      <c r="A379" s="3"/>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30"/>
      <c r="AH379" s="30"/>
      <c r="AI379" s="30"/>
      <c r="AJ379" s="30"/>
      <c r="AK379" s="30"/>
      <c r="AL379" s="30"/>
      <c r="AM379" s="30"/>
      <c r="AN379" s="30"/>
      <c r="AO379" s="30"/>
      <c r="AP379" s="16"/>
      <c r="AQ379" s="16"/>
      <c r="AR379" s="16"/>
      <c r="AS379" s="16"/>
      <c r="AT379" s="16"/>
      <c r="AU379" s="1"/>
      <c r="AV379" s="1"/>
      <c r="AW379" s="1"/>
      <c r="AX379" s="1"/>
      <c r="AY379" s="1"/>
      <c r="AZ379" s="1"/>
      <c r="BA379" s="1"/>
      <c r="BB379" s="1"/>
      <c r="BC379" s="1"/>
      <c r="BD379" s="1"/>
    </row>
    <row r="380" spans="1:56" ht="15" customHeight="1" x14ac:dyDescent="0.2">
      <c r="A380" s="3">
        <v>35</v>
      </c>
      <c r="B380" s="279" t="s">
        <v>82</v>
      </c>
      <c r="C380" s="279"/>
      <c r="D380" s="279"/>
      <c r="E380" s="279"/>
      <c r="F380" s="279"/>
      <c r="G380" s="279"/>
      <c r="H380" s="279"/>
      <c r="I380" s="279"/>
      <c r="J380" s="279"/>
      <c r="K380" s="279"/>
      <c r="L380" s="279"/>
      <c r="M380" s="279"/>
      <c r="N380" s="279"/>
      <c r="O380" s="279"/>
      <c r="P380" s="279"/>
      <c r="Q380" s="279"/>
      <c r="R380" s="279"/>
      <c r="S380" s="279"/>
      <c r="T380" s="279"/>
      <c r="U380" s="279"/>
      <c r="V380" s="279"/>
      <c r="W380" s="279"/>
      <c r="X380" s="279"/>
      <c r="Y380" s="279"/>
      <c r="Z380" s="279"/>
      <c r="AA380" s="279"/>
      <c r="AB380" s="279"/>
      <c r="AC380" s="279"/>
      <c r="AD380" s="279"/>
      <c r="AE380" s="279"/>
      <c r="AF380" s="279"/>
      <c r="AG380" s="279"/>
      <c r="AH380" s="279"/>
      <c r="AI380" s="279"/>
      <c r="AJ380" s="279"/>
      <c r="AK380" s="280">
        <f>IF((SUM(AF350,AF352,AF354,AF356,AF358,AF360,AF362,AF364)-SUM(X376,X378))&gt;0,(SUM(AF350,AF352,AF354,AF356,AF358,AF360,AF362,AF364)-SUM(X376,X378)),IF((SUM(AF350,AF352,AF354,AF356,AF358,AF360,AF362,AF364)-SUM(X376,X378))&lt;0,0,0))</f>
        <v>0</v>
      </c>
      <c r="AL380" s="281"/>
      <c r="AM380" s="281"/>
      <c r="AN380" s="282"/>
      <c r="AO380" s="214" t="s">
        <v>69</v>
      </c>
      <c r="AP380" s="214"/>
      <c r="AQ380" s="16"/>
      <c r="AR380" s="16"/>
      <c r="AS380" s="16"/>
      <c r="AT380" s="16"/>
      <c r="AU380" s="1"/>
      <c r="AV380" s="1"/>
      <c r="AW380" s="1"/>
      <c r="AX380" s="1"/>
      <c r="AY380" s="1"/>
      <c r="AZ380" s="1"/>
      <c r="BA380" s="1"/>
      <c r="BB380" s="1"/>
      <c r="BC380" s="1"/>
      <c r="BD380" s="1"/>
    </row>
    <row r="381" spans="1:56" ht="2.25" customHeight="1" x14ac:dyDescent="0.2">
      <c r="A381" s="222"/>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5"/>
      <c r="AL381" s="135"/>
      <c r="AM381" s="135"/>
      <c r="AN381" s="135"/>
      <c r="AO381" s="135"/>
      <c r="AP381" s="135"/>
      <c r="AQ381" s="16"/>
      <c r="AR381" s="16"/>
      <c r="AS381" s="16"/>
      <c r="AT381" s="16"/>
      <c r="AU381" s="1"/>
      <c r="AV381" s="1"/>
      <c r="AW381" s="1"/>
      <c r="AX381" s="1"/>
      <c r="AY381" s="1"/>
      <c r="AZ381" s="1"/>
      <c r="BA381" s="1"/>
      <c r="BB381" s="1"/>
      <c r="BC381" s="1"/>
      <c r="BD381" s="1"/>
    </row>
    <row r="382" spans="1:56" ht="15" customHeight="1" x14ac:dyDescent="0.2">
      <c r="A382" s="139"/>
      <c r="B382" s="139"/>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39"/>
      <c r="AE382" s="139"/>
      <c r="AF382" s="139"/>
      <c r="AG382" s="139"/>
      <c r="AH382" s="139"/>
      <c r="AI382" s="139"/>
      <c r="AJ382" s="139"/>
      <c r="AK382" s="139"/>
      <c r="AL382" s="139"/>
      <c r="AM382" s="139"/>
      <c r="AN382" s="139"/>
      <c r="AO382" s="139"/>
      <c r="AP382" s="139"/>
      <c r="AQ382" s="16"/>
      <c r="AR382" s="16"/>
      <c r="AS382" s="16"/>
      <c r="AT382" s="16"/>
      <c r="AU382" s="1"/>
      <c r="AV382" s="1"/>
      <c r="AW382" s="1"/>
      <c r="AX382" s="1"/>
      <c r="AY382" s="1"/>
      <c r="AZ382" s="1"/>
      <c r="BA382" s="1"/>
      <c r="BB382" s="1"/>
      <c r="BC382" s="1"/>
      <c r="BD382" s="1"/>
    </row>
    <row r="383" spans="1:56" ht="15" customHeight="1" x14ac:dyDescent="0.2">
      <c r="A383" s="3">
        <v>36</v>
      </c>
      <c r="B383" s="165" t="s">
        <v>204</v>
      </c>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6"/>
      <c r="AR383" s="16"/>
      <c r="AS383" s="16"/>
      <c r="AT383" s="16"/>
      <c r="AU383" s="1"/>
      <c r="AV383" s="1"/>
      <c r="AW383" s="1"/>
      <c r="AX383" s="1"/>
      <c r="AY383" s="1"/>
      <c r="AZ383" s="1"/>
      <c r="BA383" s="1"/>
      <c r="BB383" s="1"/>
      <c r="BC383" s="1"/>
      <c r="BD383" s="1"/>
    </row>
    <row r="384" spans="1:56" ht="2.25" customHeight="1" x14ac:dyDescent="0.2">
      <c r="A384" s="3"/>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6"/>
      <c r="AR384" s="16"/>
      <c r="AS384" s="16"/>
      <c r="AT384" s="16"/>
      <c r="AU384" s="1"/>
      <c r="AV384" s="1"/>
      <c r="AW384" s="1"/>
      <c r="AX384" s="1"/>
      <c r="AY384" s="1"/>
      <c r="AZ384" s="1"/>
      <c r="BA384" s="1"/>
      <c r="BB384" s="1"/>
      <c r="BC384" s="1"/>
      <c r="BD384" s="1"/>
    </row>
    <row r="385" spans="1:56" ht="30" customHeight="1" x14ac:dyDescent="0.2">
      <c r="A385" s="3"/>
      <c r="B385" s="215" t="s">
        <v>200</v>
      </c>
      <c r="C385" s="215"/>
      <c r="D385" s="215"/>
      <c r="E385" s="215"/>
      <c r="F385" s="215"/>
      <c r="G385" s="215"/>
      <c r="H385" s="215"/>
      <c r="I385" s="215"/>
      <c r="J385" s="215"/>
      <c r="K385" s="215"/>
      <c r="L385" s="215"/>
      <c r="M385" s="215"/>
      <c r="N385" s="215"/>
      <c r="O385" s="215"/>
      <c r="P385" s="215"/>
      <c r="Q385" s="215"/>
      <c r="R385" s="215"/>
      <c r="S385" s="215"/>
      <c r="T385" s="215"/>
      <c r="U385" s="215"/>
      <c r="V385" s="215"/>
      <c r="W385" s="215"/>
      <c r="X385" s="215"/>
      <c r="Y385" s="215"/>
      <c r="Z385" s="215"/>
      <c r="AA385" s="215"/>
      <c r="AB385" s="215"/>
      <c r="AC385" s="215"/>
      <c r="AD385" s="215"/>
      <c r="AE385" s="215"/>
      <c r="AF385" s="215"/>
      <c r="AG385" s="215"/>
      <c r="AH385" s="215"/>
      <c r="AI385" s="215"/>
      <c r="AJ385" s="215"/>
      <c r="AK385" s="215"/>
      <c r="AL385" s="215"/>
      <c r="AM385" s="215"/>
      <c r="AN385" s="215"/>
      <c r="AO385" s="215"/>
      <c r="AP385" s="215"/>
      <c r="AQ385" s="16"/>
      <c r="AR385" s="16"/>
      <c r="AS385" s="16"/>
      <c r="AT385" s="16"/>
      <c r="AU385" s="1"/>
      <c r="AV385" s="1"/>
      <c r="AW385" s="1"/>
      <c r="AX385" s="1"/>
      <c r="AY385" s="1"/>
      <c r="AZ385" s="1"/>
      <c r="BA385" s="1"/>
      <c r="BB385" s="1"/>
      <c r="BC385" s="1"/>
      <c r="BD385" s="1"/>
    </row>
    <row r="386" spans="1:56" ht="2.25" customHeight="1" x14ac:dyDescent="0.2">
      <c r="A386" s="3"/>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
      <c r="AV386" s="1"/>
      <c r="AW386" s="1"/>
      <c r="AX386" s="1"/>
      <c r="AY386" s="1"/>
      <c r="AZ386" s="1"/>
      <c r="BA386" s="1"/>
      <c r="BB386" s="1"/>
      <c r="BC386" s="1"/>
      <c r="BD386" s="1"/>
    </row>
    <row r="387" spans="1:56" ht="15" customHeight="1" x14ac:dyDescent="0.2">
      <c r="A387" s="3"/>
      <c r="B387" s="163" t="s">
        <v>201</v>
      </c>
      <c r="C387" s="163"/>
      <c r="D387" s="163"/>
      <c r="E387" s="163"/>
      <c r="F387" s="163"/>
      <c r="G387" s="16"/>
      <c r="H387" s="16"/>
      <c r="I387" s="285" t="s">
        <v>78</v>
      </c>
      <c r="J387" s="285"/>
      <c r="K387" s="285"/>
      <c r="L387" s="285"/>
      <c r="M387" s="285"/>
      <c r="N387" s="285"/>
      <c r="O387" s="285"/>
      <c r="P387" s="285"/>
      <c r="Q387" s="16"/>
      <c r="R387" s="16"/>
      <c r="S387" s="286" t="s">
        <v>79</v>
      </c>
      <c r="T387" s="286"/>
      <c r="U387" s="286"/>
      <c r="V387" s="286"/>
      <c r="W387" s="16"/>
      <c r="X387" s="16"/>
      <c r="Y387" s="171" t="s">
        <v>80</v>
      </c>
      <c r="Z387" s="171"/>
      <c r="AA387" s="171"/>
      <c r="AB387" s="171"/>
      <c r="AC387" s="171"/>
      <c r="AD387" s="171"/>
      <c r="AE387" s="171"/>
      <c r="AF387" s="171"/>
      <c r="AG387" s="171"/>
      <c r="AH387" s="171"/>
      <c r="AI387" s="171"/>
      <c r="AJ387" s="16"/>
      <c r="AK387" s="16"/>
      <c r="AL387" s="16"/>
      <c r="AM387" s="16"/>
      <c r="AN387" s="16"/>
      <c r="AO387" s="16"/>
      <c r="AP387" s="16"/>
      <c r="AQ387" s="16"/>
      <c r="AR387" s="16"/>
      <c r="AS387" s="16"/>
      <c r="AT387" s="16"/>
      <c r="AU387" s="1"/>
      <c r="AV387" s="1"/>
      <c r="AW387" s="1"/>
      <c r="AX387" s="1"/>
      <c r="AY387" s="1"/>
      <c r="AZ387" s="1"/>
      <c r="BA387" s="1"/>
      <c r="BB387" s="1"/>
      <c r="BC387" s="1"/>
      <c r="BD387" s="1"/>
    </row>
    <row r="388" spans="1:56" ht="15" customHeight="1" x14ac:dyDescent="0.2">
      <c r="A388" s="3"/>
      <c r="B388" s="163"/>
      <c r="C388" s="163"/>
      <c r="D388" s="163"/>
      <c r="E388" s="163"/>
      <c r="F388" s="163"/>
      <c r="G388" s="16"/>
      <c r="H388" s="16"/>
      <c r="I388" s="285"/>
      <c r="J388" s="285"/>
      <c r="K388" s="285"/>
      <c r="L388" s="285"/>
      <c r="M388" s="285"/>
      <c r="N388" s="285"/>
      <c r="O388" s="285"/>
      <c r="P388" s="285"/>
      <c r="Q388" s="16"/>
      <c r="R388" s="16"/>
      <c r="S388" s="286"/>
      <c r="T388" s="286"/>
      <c r="U388" s="286"/>
      <c r="V388" s="286"/>
      <c r="W388" s="16"/>
      <c r="X388" s="16"/>
      <c r="Y388" s="171"/>
      <c r="Z388" s="171"/>
      <c r="AA388" s="171"/>
      <c r="AB388" s="171"/>
      <c r="AC388" s="171"/>
      <c r="AD388" s="171"/>
      <c r="AE388" s="171"/>
      <c r="AF388" s="171"/>
      <c r="AG388" s="171"/>
      <c r="AH388" s="171"/>
      <c r="AI388" s="171"/>
      <c r="AJ388" s="16"/>
      <c r="AK388" s="16"/>
      <c r="AL388" s="16"/>
      <c r="AM388" s="16"/>
      <c r="AN388" s="16"/>
      <c r="AO388" s="16"/>
      <c r="AP388" s="16"/>
      <c r="AQ388" s="16"/>
      <c r="AR388" s="16"/>
      <c r="AS388" s="16"/>
      <c r="AT388" s="16"/>
      <c r="AU388" s="1"/>
      <c r="AV388" s="1"/>
      <c r="AW388" s="1"/>
      <c r="AX388" s="1"/>
      <c r="AY388" s="1"/>
      <c r="AZ388" s="1"/>
      <c r="BA388" s="1"/>
      <c r="BB388" s="1"/>
      <c r="BC388" s="1"/>
      <c r="BD388" s="1"/>
    </row>
    <row r="389" spans="1:56" ht="2.25" customHeight="1" x14ac:dyDescent="0.2">
      <c r="A389" s="3"/>
      <c r="B389" s="16"/>
      <c r="C389" s="16"/>
      <c r="D389" s="16"/>
      <c r="E389" s="16"/>
      <c r="F389" s="16"/>
      <c r="G389" s="16"/>
      <c r="H389" s="16"/>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16"/>
      <c r="AG389" s="16"/>
      <c r="AH389" s="16"/>
      <c r="AI389" s="16"/>
      <c r="AJ389" s="16"/>
      <c r="AK389" s="16"/>
      <c r="AL389" s="16"/>
      <c r="AM389" s="16"/>
      <c r="AN389" s="16"/>
      <c r="AO389" s="16"/>
      <c r="AP389" s="16"/>
      <c r="AQ389" s="16"/>
      <c r="AR389" s="16"/>
      <c r="AS389" s="16"/>
      <c r="AT389" s="16"/>
      <c r="AU389" s="1"/>
      <c r="AV389" s="1"/>
      <c r="AW389" s="1"/>
      <c r="AX389" s="1"/>
      <c r="AY389" s="1"/>
      <c r="AZ389" s="1"/>
      <c r="BA389" s="1"/>
      <c r="BB389" s="1"/>
      <c r="BC389" s="1"/>
      <c r="BD389" s="1"/>
    </row>
    <row r="390" spans="1:56" ht="15" customHeight="1" x14ac:dyDescent="0.2">
      <c r="A390" s="3"/>
      <c r="B390" s="202"/>
      <c r="C390" s="203"/>
      <c r="D390" s="203"/>
      <c r="E390" s="204"/>
      <c r="F390" s="16"/>
      <c r="G390" s="16"/>
      <c r="H390" s="16"/>
      <c r="I390" s="205"/>
      <c r="J390" s="206"/>
      <c r="K390" s="206"/>
      <c r="L390" s="206"/>
      <c r="M390" s="206"/>
      <c r="N390" s="207"/>
      <c r="O390" s="25" t="s">
        <v>69</v>
      </c>
      <c r="P390" s="25"/>
      <c r="Q390" s="16"/>
      <c r="R390" s="16"/>
      <c r="S390" s="195"/>
      <c r="T390" s="196"/>
      <c r="U390" s="196"/>
      <c r="V390" s="197"/>
      <c r="W390" s="25"/>
      <c r="X390" s="16"/>
      <c r="Y390" s="16"/>
      <c r="Z390" s="16"/>
      <c r="AA390" s="16"/>
      <c r="AB390" s="287">
        <f>IF(S390=0,I390,IF(S390&lt;1920,I390*0.7,IF(S390&lt;1970,I390*0.9,I390)))</f>
        <v>0</v>
      </c>
      <c r="AC390" s="288"/>
      <c r="AD390" s="288"/>
      <c r="AE390" s="288"/>
      <c r="AF390" s="288"/>
      <c r="AG390" s="289"/>
      <c r="AH390" s="25" t="s">
        <v>69</v>
      </c>
      <c r="AI390" s="25"/>
      <c r="AJ390" s="16"/>
      <c r="AK390" s="16"/>
      <c r="AL390" s="16"/>
      <c r="AM390" s="16"/>
      <c r="AN390" s="16"/>
      <c r="AO390" s="16"/>
      <c r="AP390" s="16"/>
      <c r="AQ390" s="16"/>
      <c r="AR390" s="16"/>
      <c r="AS390" s="16"/>
      <c r="AT390" s="16"/>
      <c r="AU390" s="1"/>
      <c r="AV390" s="1"/>
      <c r="AW390" s="1"/>
      <c r="AX390" s="1"/>
      <c r="AY390" s="1"/>
      <c r="AZ390" s="1"/>
      <c r="BA390" s="1"/>
      <c r="BB390" s="1"/>
      <c r="BC390" s="1"/>
      <c r="BD390" s="1"/>
    </row>
    <row r="391" spans="1:56" ht="2.25" customHeight="1" x14ac:dyDescent="0.2">
      <c r="A391" s="3"/>
      <c r="B391" s="99"/>
      <c r="C391" s="99"/>
      <c r="D391" s="99"/>
      <c r="E391" s="99"/>
      <c r="F391" s="16"/>
      <c r="G391" s="16"/>
      <c r="H391" s="16"/>
      <c r="I391" s="50"/>
      <c r="J391" s="50"/>
      <c r="K391" s="61"/>
      <c r="L391" s="61"/>
      <c r="M391" s="61"/>
      <c r="N391" s="61"/>
      <c r="O391" s="25"/>
      <c r="P391" s="25"/>
      <c r="Q391" s="16"/>
      <c r="R391" s="16"/>
      <c r="S391" s="61"/>
      <c r="T391" s="61"/>
      <c r="U391" s="61"/>
      <c r="V391" s="61"/>
      <c r="W391" s="16"/>
      <c r="X391" s="16"/>
      <c r="Y391" s="16"/>
      <c r="Z391" s="16"/>
      <c r="AA391" s="16"/>
      <c r="AB391" s="103"/>
      <c r="AC391" s="103"/>
      <c r="AD391" s="103"/>
      <c r="AE391" s="103"/>
      <c r="AF391" s="103"/>
      <c r="AG391" s="106"/>
      <c r="AH391" s="25"/>
      <c r="AI391" s="25"/>
      <c r="AJ391" s="16"/>
      <c r="AK391" s="16"/>
      <c r="AL391" s="16"/>
      <c r="AM391" s="16"/>
      <c r="AN391" s="16"/>
      <c r="AO391" s="16"/>
      <c r="AP391" s="16"/>
      <c r="AQ391" s="16"/>
      <c r="AR391" s="16"/>
      <c r="AS391" s="16"/>
      <c r="AT391" s="16"/>
      <c r="AU391" s="1"/>
      <c r="AV391" s="1"/>
      <c r="AW391" s="1"/>
      <c r="AX391" s="1"/>
      <c r="AY391" s="1"/>
      <c r="AZ391" s="1"/>
      <c r="BA391" s="1"/>
      <c r="BB391" s="1"/>
      <c r="BC391" s="1"/>
      <c r="BD391" s="1"/>
    </row>
    <row r="392" spans="1:56" ht="15" customHeight="1" x14ac:dyDescent="0.2">
      <c r="A392" s="3"/>
      <c r="B392" s="202"/>
      <c r="C392" s="203"/>
      <c r="D392" s="203"/>
      <c r="E392" s="204"/>
      <c r="F392" s="16"/>
      <c r="G392" s="16"/>
      <c r="H392" s="16"/>
      <c r="I392" s="205"/>
      <c r="J392" s="206"/>
      <c r="K392" s="206"/>
      <c r="L392" s="206"/>
      <c r="M392" s="206"/>
      <c r="N392" s="207"/>
      <c r="O392" s="25" t="s">
        <v>69</v>
      </c>
      <c r="P392" s="25"/>
      <c r="Q392" s="16"/>
      <c r="R392" s="16"/>
      <c r="S392" s="195"/>
      <c r="T392" s="196"/>
      <c r="U392" s="196"/>
      <c r="V392" s="197"/>
      <c r="W392" s="16"/>
      <c r="X392" s="16"/>
      <c r="Y392" s="16"/>
      <c r="Z392" s="16"/>
      <c r="AA392" s="16"/>
      <c r="AB392" s="287">
        <f>IF(S392=0,I392,IF(S392&lt;1920,I392*0.7,IF(S392&lt;1970,I392*0.9,I392)))</f>
        <v>0</v>
      </c>
      <c r="AC392" s="288"/>
      <c r="AD392" s="288"/>
      <c r="AE392" s="288"/>
      <c r="AF392" s="288"/>
      <c r="AG392" s="289"/>
      <c r="AH392" s="25" t="s">
        <v>69</v>
      </c>
      <c r="AI392" s="25"/>
      <c r="AJ392" s="16"/>
      <c r="AK392" s="16"/>
      <c r="AL392" s="16"/>
      <c r="AM392" s="16"/>
      <c r="AN392" s="16"/>
      <c r="AO392" s="16"/>
      <c r="AP392" s="16"/>
      <c r="AQ392" s="16"/>
      <c r="AR392" s="16"/>
      <c r="AS392" s="16"/>
      <c r="AT392" s="16"/>
      <c r="AU392" s="1"/>
      <c r="AV392" s="1"/>
      <c r="AW392" s="1"/>
      <c r="AX392" s="1"/>
      <c r="AY392" s="1"/>
      <c r="AZ392" s="1"/>
      <c r="BA392" s="1"/>
      <c r="BB392" s="1"/>
      <c r="BC392" s="1"/>
      <c r="BD392" s="1"/>
    </row>
    <row r="393" spans="1:56" ht="2.25" customHeight="1" x14ac:dyDescent="0.2">
      <c r="A393" s="3"/>
      <c r="B393" s="99"/>
      <c r="C393" s="99"/>
      <c r="D393" s="99"/>
      <c r="E393" s="99"/>
      <c r="F393" s="16"/>
      <c r="G393" s="16"/>
      <c r="H393" s="16"/>
      <c r="I393" s="50"/>
      <c r="J393" s="50"/>
      <c r="K393" s="61"/>
      <c r="L393" s="61"/>
      <c r="M393" s="61"/>
      <c r="N393" s="61"/>
      <c r="O393" s="25"/>
      <c r="P393" s="25"/>
      <c r="Q393" s="16"/>
      <c r="R393" s="16"/>
      <c r="S393" s="61"/>
      <c r="T393" s="61"/>
      <c r="U393" s="61"/>
      <c r="V393" s="61"/>
      <c r="W393" s="16"/>
      <c r="X393" s="16"/>
      <c r="Y393" s="16"/>
      <c r="Z393" s="16"/>
      <c r="AA393" s="16"/>
      <c r="AB393" s="103"/>
      <c r="AC393" s="103"/>
      <c r="AD393" s="103"/>
      <c r="AE393" s="103"/>
      <c r="AF393" s="103"/>
      <c r="AG393" s="106"/>
      <c r="AH393" s="25"/>
      <c r="AI393" s="25"/>
      <c r="AJ393" s="16"/>
      <c r="AK393" s="16"/>
      <c r="AL393" s="16"/>
      <c r="AM393" s="16"/>
      <c r="AN393" s="16"/>
      <c r="AO393" s="16"/>
      <c r="AP393" s="16"/>
      <c r="AQ393" s="16"/>
      <c r="AR393" s="16"/>
      <c r="AS393" s="16"/>
      <c r="AT393" s="16"/>
      <c r="AU393" s="1"/>
      <c r="AV393" s="1"/>
      <c r="AW393" s="1"/>
      <c r="AX393" s="1"/>
      <c r="AY393" s="1"/>
      <c r="AZ393" s="1"/>
      <c r="BA393" s="1"/>
      <c r="BB393" s="1"/>
      <c r="BC393" s="1"/>
      <c r="BD393" s="1"/>
    </row>
    <row r="394" spans="1:56" ht="15" customHeight="1" x14ac:dyDescent="0.2">
      <c r="A394" s="3"/>
      <c r="B394" s="202"/>
      <c r="C394" s="203"/>
      <c r="D394" s="203"/>
      <c r="E394" s="204"/>
      <c r="F394" s="16"/>
      <c r="G394" s="16"/>
      <c r="H394" s="16"/>
      <c r="I394" s="205"/>
      <c r="J394" s="206"/>
      <c r="K394" s="206"/>
      <c r="L394" s="206"/>
      <c r="M394" s="206"/>
      <c r="N394" s="207"/>
      <c r="O394" s="25" t="s">
        <v>69</v>
      </c>
      <c r="P394" s="25"/>
      <c r="Q394" s="16"/>
      <c r="R394" s="16"/>
      <c r="S394" s="195"/>
      <c r="T394" s="196"/>
      <c r="U394" s="196"/>
      <c r="V394" s="197"/>
      <c r="W394" s="16"/>
      <c r="X394" s="16"/>
      <c r="Y394" s="16"/>
      <c r="Z394" s="16"/>
      <c r="AA394" s="16"/>
      <c r="AB394" s="287">
        <f>IF(S394=0,I394,IF(S394&lt;1920,I394*0.7,IF(S394&lt;1970,I394*0.9,I394)))</f>
        <v>0</v>
      </c>
      <c r="AC394" s="288"/>
      <c r="AD394" s="288"/>
      <c r="AE394" s="288"/>
      <c r="AF394" s="288"/>
      <c r="AG394" s="289"/>
      <c r="AH394" s="25" t="s">
        <v>69</v>
      </c>
      <c r="AI394" s="25"/>
      <c r="AJ394" s="16"/>
      <c r="AK394" s="16"/>
      <c r="AL394" s="16"/>
      <c r="AM394" s="16"/>
      <c r="AN394" s="16"/>
      <c r="AO394" s="16"/>
      <c r="AP394" s="16"/>
      <c r="AQ394" s="16"/>
      <c r="AR394" s="16"/>
      <c r="AS394" s="16"/>
      <c r="AT394" s="16"/>
      <c r="AU394" s="1"/>
      <c r="AV394" s="1"/>
      <c r="AW394" s="1"/>
      <c r="AX394" s="1"/>
      <c r="AY394" s="1"/>
      <c r="AZ394" s="1"/>
      <c r="BA394" s="1"/>
      <c r="BB394" s="1"/>
      <c r="BC394" s="1"/>
      <c r="BD394" s="1"/>
    </row>
    <row r="395" spans="1:56" ht="15" customHeight="1" x14ac:dyDescent="0.2">
      <c r="A395" s="26"/>
      <c r="B395" s="47"/>
      <c r="C395" s="47"/>
      <c r="D395" s="47"/>
      <c r="E395" s="47"/>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
      <c r="AV395" s="1"/>
      <c r="AW395" s="1"/>
      <c r="AX395" s="1"/>
      <c r="AY395" s="1"/>
      <c r="AZ395" s="1"/>
      <c r="BA395" s="1"/>
      <c r="BB395" s="1"/>
      <c r="BC395" s="1"/>
      <c r="BD395" s="1"/>
    </row>
    <row r="396" spans="1:56" ht="15" customHeight="1" x14ac:dyDescent="0.2">
      <c r="A396" s="3">
        <v>37</v>
      </c>
      <c r="B396" s="292" t="s">
        <v>205</v>
      </c>
      <c r="C396" s="292"/>
      <c r="D396" s="292"/>
      <c r="E396" s="292"/>
      <c r="F396" s="292"/>
      <c r="G396" s="292"/>
      <c r="H396" s="292"/>
      <c r="I396" s="292"/>
      <c r="J396" s="292"/>
      <c r="K396" s="292"/>
      <c r="L396" s="292"/>
      <c r="M396" s="292"/>
      <c r="N396" s="292"/>
      <c r="O396" s="292"/>
      <c r="P396" s="292"/>
      <c r="Q396" s="292"/>
      <c r="R396" s="292"/>
      <c r="S396" s="292"/>
      <c r="T396" s="292"/>
      <c r="U396" s="292"/>
      <c r="V396" s="292"/>
      <c r="W396" s="292"/>
      <c r="X396" s="292"/>
      <c r="Y396" s="292"/>
      <c r="Z396" s="292"/>
      <c r="AA396" s="292"/>
      <c r="AB396" s="292"/>
      <c r="AC396" s="292"/>
      <c r="AD396" s="292"/>
      <c r="AE396" s="292"/>
      <c r="AF396" s="292"/>
      <c r="AG396" s="292"/>
      <c r="AH396" s="292"/>
      <c r="AI396" s="292"/>
      <c r="AJ396" s="292"/>
      <c r="AK396" s="292"/>
      <c r="AL396" s="292"/>
      <c r="AM396" s="292"/>
      <c r="AN396" s="292"/>
      <c r="AO396" s="292"/>
      <c r="AP396" s="292"/>
      <c r="AQ396" s="16"/>
      <c r="AR396" s="16"/>
      <c r="AS396" s="16"/>
      <c r="AT396" s="16"/>
      <c r="AU396" s="1"/>
      <c r="AV396" s="1"/>
      <c r="AW396" s="1"/>
      <c r="AX396" s="1"/>
      <c r="AY396" s="1"/>
      <c r="AZ396" s="1"/>
      <c r="BA396" s="1"/>
      <c r="BB396" s="1"/>
      <c r="BC396" s="1"/>
      <c r="BD396" s="1"/>
    </row>
    <row r="397" spans="1:56" ht="24.95" customHeight="1" x14ac:dyDescent="0.2">
      <c r="A397" s="3"/>
      <c r="B397" s="292"/>
      <c r="C397" s="292"/>
      <c r="D397" s="292"/>
      <c r="E397" s="292"/>
      <c r="F397" s="292"/>
      <c r="G397" s="292"/>
      <c r="H397" s="292"/>
      <c r="I397" s="292"/>
      <c r="J397" s="292"/>
      <c r="K397" s="292"/>
      <c r="L397" s="292"/>
      <c r="M397" s="292"/>
      <c r="N397" s="292"/>
      <c r="O397" s="292"/>
      <c r="P397" s="292"/>
      <c r="Q397" s="292"/>
      <c r="R397" s="292"/>
      <c r="S397" s="292"/>
      <c r="T397" s="292"/>
      <c r="U397" s="292"/>
      <c r="V397" s="292"/>
      <c r="W397" s="292"/>
      <c r="X397" s="292"/>
      <c r="Y397" s="292"/>
      <c r="Z397" s="292"/>
      <c r="AA397" s="292"/>
      <c r="AB397" s="292"/>
      <c r="AC397" s="292"/>
      <c r="AD397" s="292"/>
      <c r="AE397" s="292"/>
      <c r="AF397" s="292"/>
      <c r="AG397" s="292"/>
      <c r="AH397" s="292"/>
      <c r="AI397" s="292"/>
      <c r="AJ397" s="292"/>
      <c r="AK397" s="292"/>
      <c r="AL397" s="292"/>
      <c r="AM397" s="292"/>
      <c r="AN397" s="292"/>
      <c r="AO397" s="292"/>
      <c r="AP397" s="292"/>
      <c r="AQ397" s="16"/>
      <c r="AR397" s="16"/>
      <c r="AS397" s="16"/>
      <c r="AT397" s="16"/>
      <c r="AU397" s="1"/>
      <c r="AV397" s="1"/>
      <c r="AW397" s="1"/>
      <c r="AX397" s="1"/>
      <c r="AY397" s="1"/>
      <c r="AZ397" s="1"/>
      <c r="BA397" s="1"/>
      <c r="BB397" s="1"/>
      <c r="BC397" s="1"/>
      <c r="BD397" s="1"/>
    </row>
    <row r="398" spans="1:56" ht="15" customHeight="1" x14ac:dyDescent="0.2">
      <c r="A398" s="3"/>
      <c r="B398" s="292"/>
      <c r="C398" s="292"/>
      <c r="D398" s="292"/>
      <c r="E398" s="292"/>
      <c r="F398" s="292"/>
      <c r="G398" s="292"/>
      <c r="H398" s="292"/>
      <c r="I398" s="292"/>
      <c r="J398" s="292"/>
      <c r="K398" s="292"/>
      <c r="L398" s="292"/>
      <c r="M398" s="292"/>
      <c r="N398" s="292"/>
      <c r="O398" s="292"/>
      <c r="P398" s="292"/>
      <c r="Q398" s="292"/>
      <c r="R398" s="292"/>
      <c r="S398" s="292"/>
      <c r="T398" s="292"/>
      <c r="U398" s="292"/>
      <c r="V398" s="292"/>
      <c r="W398" s="292"/>
      <c r="X398" s="292"/>
      <c r="Y398" s="292"/>
      <c r="Z398" s="292"/>
      <c r="AA398" s="292"/>
      <c r="AB398" s="292"/>
      <c r="AC398" s="292"/>
      <c r="AD398" s="292"/>
      <c r="AE398" s="292"/>
      <c r="AF398" s="292"/>
      <c r="AG398" s="292"/>
      <c r="AH398" s="292"/>
      <c r="AI398" s="292"/>
      <c r="AJ398" s="292"/>
      <c r="AK398" s="292"/>
      <c r="AL398" s="292"/>
      <c r="AM398" s="292"/>
      <c r="AN398" s="292"/>
      <c r="AO398" s="292"/>
      <c r="AP398" s="292"/>
      <c r="AQ398" s="16"/>
      <c r="AR398" s="16"/>
      <c r="AS398" s="16"/>
      <c r="AT398" s="16"/>
      <c r="AU398" s="1"/>
      <c r="AV398" s="1"/>
      <c r="AW398" s="1"/>
      <c r="AX398" s="1"/>
      <c r="AY398" s="1"/>
      <c r="AZ398" s="1"/>
      <c r="BA398" s="1"/>
      <c r="BB398" s="1"/>
      <c r="BC398" s="1"/>
      <c r="BD398" s="1"/>
    </row>
    <row r="399" spans="1:56" ht="30" customHeight="1" x14ac:dyDescent="0.2">
      <c r="A399" s="3"/>
      <c r="B399" s="283" t="s">
        <v>206</v>
      </c>
      <c r="C399" s="283"/>
      <c r="D399" s="283"/>
      <c r="E399" s="283"/>
      <c r="F399" s="283"/>
      <c r="G399" s="283"/>
      <c r="H399" s="283"/>
      <c r="I399" s="283"/>
      <c r="J399" s="283"/>
      <c r="K399" s="283"/>
      <c r="L399" s="283"/>
      <c r="M399" s="283"/>
      <c r="N399" s="283"/>
      <c r="O399" s="283"/>
      <c r="P399" s="283"/>
      <c r="Q399" s="283"/>
      <c r="R399" s="283"/>
      <c r="S399" s="283"/>
      <c r="T399" s="283"/>
      <c r="U399" s="283"/>
      <c r="V399" s="283"/>
      <c r="W399" s="283"/>
      <c r="X399" s="283"/>
      <c r="Y399" s="283"/>
      <c r="Z399" s="283"/>
      <c r="AA399" s="283"/>
      <c r="AB399" s="283"/>
      <c r="AC399" s="283"/>
      <c r="AD399" s="283"/>
      <c r="AE399" s="283"/>
      <c r="AF399" s="283"/>
      <c r="AG399" s="283"/>
      <c r="AH399" s="283"/>
      <c r="AI399" s="283"/>
      <c r="AJ399" s="283"/>
      <c r="AK399" s="283"/>
      <c r="AL399" s="283"/>
      <c r="AM399" s="283"/>
      <c r="AN399" s="283"/>
      <c r="AO399" s="283"/>
      <c r="AP399" s="283"/>
      <c r="AQ399" s="16"/>
      <c r="AR399" s="16"/>
      <c r="AS399" s="16"/>
      <c r="AT399" s="16"/>
      <c r="AU399" s="1"/>
      <c r="AV399" s="1"/>
      <c r="AW399" s="1"/>
      <c r="AX399" s="1"/>
      <c r="AY399" s="1"/>
      <c r="AZ399" s="1"/>
      <c r="BA399" s="1"/>
      <c r="BB399" s="1"/>
      <c r="BC399" s="1"/>
      <c r="BD399" s="1"/>
    </row>
    <row r="400" spans="1:56" ht="15" customHeight="1" x14ac:dyDescent="0.2">
      <c r="A400" s="3"/>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
      <c r="AV400" s="1"/>
      <c r="AW400" s="1"/>
      <c r="AX400" s="1"/>
      <c r="AY400" s="1"/>
      <c r="AZ400" s="1"/>
      <c r="BA400" s="1"/>
      <c r="BB400" s="1"/>
      <c r="BC400" s="1"/>
      <c r="BD400" s="1"/>
    </row>
    <row r="401" spans="1:56" ht="15" customHeight="1" x14ac:dyDescent="0.2">
      <c r="A401" s="3"/>
      <c r="B401" s="291" t="s">
        <v>203</v>
      </c>
      <c r="C401" s="163"/>
      <c r="D401" s="163"/>
      <c r="E401" s="163"/>
      <c r="F401" s="16"/>
      <c r="G401" s="171" t="s">
        <v>78</v>
      </c>
      <c r="H401" s="172"/>
      <c r="I401" s="172"/>
      <c r="J401" s="172"/>
      <c r="K401" s="172"/>
      <c r="L401" s="172"/>
      <c r="M401" s="172"/>
      <c r="N401" s="172"/>
      <c r="O401" s="25"/>
      <c r="P401" s="173" t="s">
        <v>79</v>
      </c>
      <c r="Q401" s="172"/>
      <c r="R401" s="172"/>
      <c r="S401" s="172"/>
      <c r="T401" s="20"/>
      <c r="U401" s="171" t="s">
        <v>80</v>
      </c>
      <c r="V401" s="174"/>
      <c r="W401" s="174"/>
      <c r="X401" s="174"/>
      <c r="Y401" s="174"/>
      <c r="Z401" s="174"/>
      <c r="AA401" s="174"/>
      <c r="AB401" s="174"/>
      <c r="AC401" s="174"/>
      <c r="AD401" s="172"/>
      <c r="AE401" s="172"/>
      <c r="AF401" s="16"/>
      <c r="AG401" s="171" t="s">
        <v>81</v>
      </c>
      <c r="AH401" s="290"/>
      <c r="AI401" s="290"/>
      <c r="AJ401" s="290"/>
      <c r="AK401" s="290"/>
      <c r="AL401" s="290"/>
      <c r="AM401" s="290"/>
      <c r="AN401" s="290"/>
      <c r="AO401" s="290"/>
      <c r="AP401" s="16"/>
      <c r="AQ401" s="16"/>
      <c r="AR401" s="16"/>
      <c r="AS401" s="16"/>
      <c r="AT401" s="16"/>
      <c r="AU401" s="1"/>
      <c r="AV401" s="1"/>
      <c r="AW401" s="1"/>
      <c r="AX401" s="1"/>
      <c r="AY401" s="1"/>
      <c r="AZ401" s="1"/>
      <c r="BA401" s="1"/>
      <c r="BB401" s="1"/>
      <c r="BC401" s="1"/>
      <c r="BD401" s="1"/>
    </row>
    <row r="402" spans="1:56" ht="15" customHeight="1" x14ac:dyDescent="0.2">
      <c r="A402" s="3"/>
      <c r="B402" s="163"/>
      <c r="C402" s="163"/>
      <c r="D402" s="163"/>
      <c r="E402" s="163"/>
      <c r="F402" s="16"/>
      <c r="G402" s="172"/>
      <c r="H402" s="172"/>
      <c r="I402" s="172"/>
      <c r="J402" s="172"/>
      <c r="K402" s="172"/>
      <c r="L402" s="172"/>
      <c r="M402" s="172"/>
      <c r="N402" s="172"/>
      <c r="O402" s="25"/>
      <c r="P402" s="172"/>
      <c r="Q402" s="172"/>
      <c r="R402" s="172"/>
      <c r="S402" s="172"/>
      <c r="T402" s="20"/>
      <c r="U402" s="174"/>
      <c r="V402" s="174"/>
      <c r="W402" s="174"/>
      <c r="X402" s="174"/>
      <c r="Y402" s="174"/>
      <c r="Z402" s="174"/>
      <c r="AA402" s="174"/>
      <c r="AB402" s="174"/>
      <c r="AC402" s="174"/>
      <c r="AD402" s="172"/>
      <c r="AE402" s="172"/>
      <c r="AF402" s="16"/>
      <c r="AG402" s="290"/>
      <c r="AH402" s="290"/>
      <c r="AI402" s="290"/>
      <c r="AJ402" s="290"/>
      <c r="AK402" s="290"/>
      <c r="AL402" s="290"/>
      <c r="AM402" s="290"/>
      <c r="AN402" s="290"/>
      <c r="AO402" s="290"/>
      <c r="AP402" s="16"/>
      <c r="AQ402" s="16"/>
      <c r="AR402" s="16"/>
      <c r="AS402" s="16"/>
      <c r="AT402" s="16"/>
      <c r="AU402" s="1"/>
      <c r="AV402" s="1"/>
      <c r="AW402" s="1"/>
      <c r="AX402" s="1"/>
      <c r="AY402" s="1"/>
      <c r="AZ402" s="1"/>
      <c r="BA402" s="1"/>
      <c r="BB402" s="1"/>
      <c r="BC402" s="1"/>
      <c r="BD402" s="1"/>
    </row>
    <row r="403" spans="1:56" ht="2.25" customHeight="1" x14ac:dyDescent="0.2">
      <c r="A403" s="3"/>
      <c r="B403" s="16"/>
      <c r="C403" s="16"/>
      <c r="D403" s="16"/>
      <c r="E403" s="16"/>
      <c r="F403" s="16"/>
      <c r="G403" s="16"/>
      <c r="H403" s="16"/>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16"/>
      <c r="AG403" s="25"/>
      <c r="AH403" s="25"/>
      <c r="AI403" s="25"/>
      <c r="AJ403" s="25"/>
      <c r="AK403" s="25"/>
      <c r="AL403" s="25"/>
      <c r="AM403" s="25"/>
      <c r="AN403" s="25"/>
      <c r="AO403" s="25"/>
      <c r="AP403" s="16"/>
      <c r="AQ403" s="16"/>
      <c r="AR403" s="16"/>
      <c r="AS403" s="16"/>
      <c r="AT403" s="16"/>
      <c r="AU403" s="1"/>
      <c r="AV403" s="1"/>
      <c r="AW403" s="1"/>
      <c r="AX403" s="1"/>
      <c r="AY403" s="1"/>
      <c r="AZ403" s="1"/>
      <c r="BA403" s="1"/>
      <c r="BB403" s="1"/>
      <c r="BC403" s="1"/>
      <c r="BD403" s="1"/>
    </row>
    <row r="404" spans="1:56" ht="15" customHeight="1" x14ac:dyDescent="0.2">
      <c r="A404" s="3"/>
      <c r="B404" s="202"/>
      <c r="C404" s="203"/>
      <c r="D404" s="203"/>
      <c r="E404" s="204"/>
      <c r="F404" s="16"/>
      <c r="G404" s="205"/>
      <c r="H404" s="206"/>
      <c r="I404" s="206"/>
      <c r="J404" s="206"/>
      <c r="K404" s="206"/>
      <c r="L404" s="207"/>
      <c r="M404" s="144" t="s">
        <v>69</v>
      </c>
      <c r="N404" s="144"/>
      <c r="O404" s="25"/>
      <c r="P404" s="195"/>
      <c r="Q404" s="196"/>
      <c r="R404" s="196"/>
      <c r="S404" s="197"/>
      <c r="T404" s="16"/>
      <c r="U404" s="25"/>
      <c r="V404" s="25"/>
      <c r="W404" s="25"/>
      <c r="X404" s="198">
        <f>IF(P404=0,G404,IF(P404&lt;1920,G404*0.7,IF(P404&lt;1970,G404*0.9,G404)))</f>
        <v>0</v>
      </c>
      <c r="Y404" s="199"/>
      <c r="Z404" s="199"/>
      <c r="AA404" s="199"/>
      <c r="AB404" s="199"/>
      <c r="AC404" s="200"/>
      <c r="AD404" s="144" t="s">
        <v>69</v>
      </c>
      <c r="AE404" s="144"/>
      <c r="AF404" s="16"/>
      <c r="AG404" s="201"/>
      <c r="AH404" s="201"/>
      <c r="AI404" s="201"/>
      <c r="AJ404" s="201"/>
      <c r="AK404" s="25"/>
      <c r="AL404" s="25"/>
      <c r="AM404" s="25"/>
      <c r="AN404" s="25"/>
      <c r="AO404" s="25"/>
      <c r="AP404" s="16"/>
      <c r="AQ404" s="16"/>
      <c r="AR404" s="16"/>
      <c r="AS404" s="16"/>
      <c r="AT404" s="16"/>
      <c r="AU404" s="1"/>
      <c r="AV404" s="1"/>
      <c r="AW404" s="1"/>
      <c r="AX404" s="1"/>
      <c r="AY404" s="1"/>
      <c r="AZ404" s="1"/>
      <c r="BA404" s="1"/>
      <c r="BB404" s="1"/>
      <c r="BC404" s="1"/>
      <c r="BD404" s="1"/>
    </row>
    <row r="405" spans="1:56" ht="2.25" customHeight="1" x14ac:dyDescent="0.2">
      <c r="A405" s="3"/>
      <c r="B405" s="99"/>
      <c r="C405" s="99"/>
      <c r="D405" s="99"/>
      <c r="E405" s="99"/>
      <c r="F405" s="16"/>
      <c r="G405" s="50"/>
      <c r="H405" s="50"/>
      <c r="I405" s="61"/>
      <c r="J405" s="61"/>
      <c r="K405" s="61"/>
      <c r="L405" s="61"/>
      <c r="M405" s="25"/>
      <c r="N405" s="25"/>
      <c r="O405" s="25"/>
      <c r="P405" s="61"/>
      <c r="Q405" s="61"/>
      <c r="R405" s="61"/>
      <c r="S405" s="61"/>
      <c r="T405" s="25"/>
      <c r="U405" s="25"/>
      <c r="V405" s="25"/>
      <c r="W405" s="16"/>
      <c r="X405" s="103"/>
      <c r="Y405" s="103"/>
      <c r="Z405" s="103"/>
      <c r="AA405" s="103"/>
      <c r="AB405" s="103"/>
      <c r="AC405" s="106"/>
      <c r="AD405" s="25"/>
      <c r="AE405" s="25"/>
      <c r="AF405" s="16"/>
      <c r="AG405" s="25"/>
      <c r="AH405" s="25"/>
      <c r="AI405" s="25"/>
      <c r="AJ405" s="25"/>
      <c r="AK405" s="25"/>
      <c r="AL405" s="25"/>
      <c r="AM405" s="25"/>
      <c r="AN405" s="25"/>
      <c r="AO405" s="25"/>
      <c r="AP405" s="16"/>
      <c r="AQ405" s="16"/>
      <c r="AR405" s="16"/>
      <c r="AS405" s="16"/>
      <c r="AT405" s="16"/>
      <c r="AU405" s="1"/>
      <c r="AV405" s="1"/>
      <c r="AW405" s="1"/>
      <c r="AX405" s="1"/>
      <c r="AY405" s="1"/>
      <c r="AZ405" s="1"/>
      <c r="BA405" s="1"/>
      <c r="BB405" s="1"/>
      <c r="BC405" s="1"/>
      <c r="BD405" s="1"/>
    </row>
    <row r="406" spans="1:56" ht="15" customHeight="1" x14ac:dyDescent="0.2">
      <c r="A406" s="3"/>
      <c r="B406" s="202"/>
      <c r="C406" s="203"/>
      <c r="D406" s="203"/>
      <c r="E406" s="204"/>
      <c r="F406" s="16"/>
      <c r="G406" s="205"/>
      <c r="H406" s="206"/>
      <c r="I406" s="206"/>
      <c r="J406" s="206"/>
      <c r="K406" s="206"/>
      <c r="L406" s="207"/>
      <c r="M406" s="144" t="s">
        <v>69</v>
      </c>
      <c r="N406" s="144"/>
      <c r="O406" s="25"/>
      <c r="P406" s="195"/>
      <c r="Q406" s="196"/>
      <c r="R406" s="196"/>
      <c r="S406" s="197"/>
      <c r="T406" s="16"/>
      <c r="U406" s="25"/>
      <c r="V406" s="25"/>
      <c r="W406" s="16"/>
      <c r="X406" s="198">
        <f>IF(P406=0,G406,IF(P406&lt;1920,G406*0.7,IF(P406&lt;1970,G406*0.9,G406)))</f>
        <v>0</v>
      </c>
      <c r="Y406" s="199"/>
      <c r="Z406" s="199"/>
      <c r="AA406" s="199"/>
      <c r="AB406" s="199"/>
      <c r="AC406" s="200"/>
      <c r="AD406" s="144" t="s">
        <v>69</v>
      </c>
      <c r="AE406" s="144"/>
      <c r="AF406" s="16"/>
      <c r="AG406" s="201"/>
      <c r="AH406" s="201"/>
      <c r="AI406" s="201"/>
      <c r="AJ406" s="201"/>
      <c r="AK406" s="25"/>
      <c r="AL406" s="25"/>
      <c r="AM406" s="25"/>
      <c r="AN406" s="25"/>
      <c r="AO406" s="25"/>
      <c r="AP406" s="16"/>
      <c r="AQ406" s="16"/>
      <c r="AR406" s="16"/>
      <c r="AS406" s="16"/>
      <c r="AT406" s="16"/>
      <c r="AU406" s="1"/>
      <c r="AV406" s="1"/>
      <c r="AW406" s="1"/>
      <c r="AX406" s="1"/>
      <c r="AY406" s="1"/>
      <c r="AZ406" s="1"/>
      <c r="BA406" s="1"/>
      <c r="BB406" s="1"/>
      <c r="BC406" s="1"/>
      <c r="BD406" s="1"/>
    </row>
    <row r="407" spans="1:56" ht="15" customHeight="1" x14ac:dyDescent="0.2">
      <c r="A407" s="3"/>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30"/>
      <c r="AH407" s="30"/>
      <c r="AI407" s="30"/>
      <c r="AJ407" s="30"/>
      <c r="AK407" s="30"/>
      <c r="AL407" s="30"/>
      <c r="AM407" s="30"/>
      <c r="AN407" s="30"/>
      <c r="AO407" s="30"/>
      <c r="AP407" s="16"/>
      <c r="AQ407" s="16"/>
      <c r="AR407" s="16"/>
      <c r="AS407" s="16"/>
      <c r="AT407" s="16"/>
      <c r="AU407" s="1"/>
      <c r="AV407" s="1"/>
      <c r="AW407" s="1"/>
      <c r="AX407" s="1"/>
      <c r="AY407" s="1"/>
      <c r="AZ407" s="1"/>
      <c r="BA407" s="1"/>
      <c r="BB407" s="1"/>
      <c r="BC407" s="1"/>
      <c r="BD407" s="1"/>
    </row>
    <row r="408" spans="1:56" ht="15" customHeight="1" x14ac:dyDescent="0.2">
      <c r="A408" s="3">
        <v>38</v>
      </c>
      <c r="B408" s="121" t="s">
        <v>83</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40">
        <f>IF((SUM(AB390:AG391,AB392:AG393,AB394)-SUM(X404,X406))&gt;0,SUM(AB390:AG391,AB392:AG393,AB394)-SUM(X404,X406),IF((SUM(AB390:AG391,AB392:AG393,AB394)-SUM(X404,X406))&lt;0,0,0))</f>
        <v>0</v>
      </c>
      <c r="AL408" s="141"/>
      <c r="AM408" s="141"/>
      <c r="AN408" s="142"/>
      <c r="AO408" s="144" t="s">
        <v>69</v>
      </c>
      <c r="AP408" s="144"/>
      <c r="AQ408" s="16"/>
      <c r="AR408" s="16"/>
      <c r="AS408" s="16"/>
      <c r="AT408" s="16"/>
      <c r="AU408" s="1"/>
      <c r="AV408" s="1"/>
      <c r="AW408" s="1"/>
      <c r="AX408" s="1"/>
      <c r="AY408" s="1"/>
      <c r="AZ408" s="1"/>
      <c r="BA408" s="1"/>
      <c r="BB408" s="1"/>
      <c r="BC408" s="1"/>
      <c r="BD408" s="1"/>
    </row>
    <row r="409" spans="1:56" ht="15" customHeight="1" x14ac:dyDescent="0.2">
      <c r="A409" s="3"/>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
      <c r="AV409" s="1"/>
      <c r="AW409" s="1"/>
      <c r="AX409" s="1"/>
      <c r="AY409" s="1"/>
      <c r="AZ409" s="1"/>
      <c r="BA409" s="1"/>
      <c r="BB409" s="1"/>
      <c r="BC409" s="1"/>
      <c r="BD409" s="1"/>
    </row>
    <row r="410" spans="1:56" ht="15" customHeight="1" x14ac:dyDescent="0.2">
      <c r="A410" s="3">
        <v>39</v>
      </c>
      <c r="B410" s="133" t="s">
        <v>84</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6"/>
      <c r="AR410" s="16"/>
      <c r="AS410" s="16"/>
      <c r="AT410" s="16"/>
      <c r="AU410" s="1"/>
      <c r="AV410" s="1"/>
      <c r="AW410" s="1"/>
      <c r="AX410" s="1"/>
      <c r="AY410" s="1"/>
      <c r="AZ410" s="1"/>
      <c r="BA410" s="1"/>
      <c r="BB410" s="1"/>
      <c r="BC410" s="1"/>
      <c r="BD410" s="1"/>
    </row>
    <row r="411" spans="1:56" ht="2.25" customHeight="1" x14ac:dyDescent="0.2">
      <c r="A411" s="3"/>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16"/>
      <c r="AR411" s="16"/>
      <c r="AS411" s="16"/>
      <c r="AT411" s="16"/>
      <c r="AU411" s="1"/>
      <c r="AV411" s="1"/>
      <c r="AW411" s="1"/>
      <c r="AX411" s="1"/>
      <c r="AY411" s="1"/>
      <c r="AZ411" s="1"/>
      <c r="BA411" s="1"/>
      <c r="BB411" s="1"/>
      <c r="BC411" s="1"/>
      <c r="BD411" s="1"/>
    </row>
    <row r="412" spans="1:56" ht="15" customHeight="1" x14ac:dyDescent="0.2">
      <c r="A412" s="3"/>
      <c r="B412" s="194" t="s">
        <v>85</v>
      </c>
      <c r="C412" s="189"/>
      <c r="D412" s="189"/>
      <c r="E412" s="189"/>
      <c r="F412" s="189"/>
      <c r="G412" s="189"/>
      <c r="H412" s="189"/>
      <c r="I412" s="189"/>
      <c r="J412" s="189"/>
      <c r="K412" s="189"/>
      <c r="L412" s="189"/>
      <c r="M412" s="189"/>
      <c r="N412" s="189"/>
      <c r="O412" s="189"/>
      <c r="P412" s="50"/>
      <c r="Q412" s="154"/>
      <c r="R412" s="180"/>
      <c r="S412" s="180"/>
      <c r="T412" s="180"/>
      <c r="U412" s="180"/>
      <c r="V412" s="181"/>
      <c r="W412" s="148" t="s">
        <v>69</v>
      </c>
      <c r="X412" s="148"/>
      <c r="Y412" s="50"/>
      <c r="Z412" s="50"/>
      <c r="AA412" s="50"/>
      <c r="AB412" s="50"/>
      <c r="AC412" s="50"/>
      <c r="AD412" s="50"/>
      <c r="AE412" s="50"/>
      <c r="AF412" s="50"/>
      <c r="AG412" s="50"/>
      <c r="AH412" s="50"/>
      <c r="AI412" s="50"/>
      <c r="AJ412" s="50"/>
      <c r="AK412" s="50"/>
      <c r="AL412" s="50"/>
      <c r="AM412" s="50"/>
      <c r="AN412" s="50"/>
      <c r="AO412" s="50"/>
      <c r="AP412" s="50"/>
      <c r="AQ412" s="16"/>
      <c r="AR412" s="16"/>
      <c r="AS412" s="16"/>
      <c r="AT412" s="16"/>
      <c r="AU412" s="1"/>
      <c r="AV412" s="1"/>
      <c r="AW412" s="1"/>
      <c r="AX412" s="1"/>
      <c r="AY412" s="1"/>
      <c r="AZ412" s="1"/>
      <c r="BA412" s="1"/>
      <c r="BB412" s="1"/>
      <c r="BC412" s="1"/>
      <c r="BD412" s="1"/>
    </row>
    <row r="413" spans="1:56" ht="2.25" customHeight="1" x14ac:dyDescent="0.2">
      <c r="A413" s="3"/>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16"/>
      <c r="AR413" s="16"/>
      <c r="AS413" s="16"/>
      <c r="AT413" s="16"/>
      <c r="AU413" s="1"/>
      <c r="AV413" s="1"/>
      <c r="AW413" s="1"/>
      <c r="AX413" s="1"/>
      <c r="AY413" s="1"/>
      <c r="AZ413" s="1"/>
      <c r="BA413" s="1"/>
      <c r="BB413" s="1"/>
      <c r="BC413" s="1"/>
      <c r="BD413" s="1"/>
    </row>
    <row r="414" spans="1:56" ht="15" customHeight="1" x14ac:dyDescent="0.2">
      <c r="A414" s="3"/>
      <c r="B414" s="194" t="s">
        <v>86</v>
      </c>
      <c r="C414" s="189"/>
      <c r="D414" s="189"/>
      <c r="E414" s="189"/>
      <c r="F414" s="189"/>
      <c r="G414" s="189"/>
      <c r="H414" s="189"/>
      <c r="I414" s="189"/>
      <c r="J414" s="189"/>
      <c r="K414" s="189"/>
      <c r="L414" s="189"/>
      <c r="M414" s="189"/>
      <c r="N414" s="189"/>
      <c r="O414" s="189"/>
      <c r="P414" s="50"/>
      <c r="Q414" s="154"/>
      <c r="R414" s="180"/>
      <c r="S414" s="180"/>
      <c r="T414" s="180"/>
      <c r="U414" s="180"/>
      <c r="V414" s="181"/>
      <c r="W414" s="148" t="s">
        <v>69</v>
      </c>
      <c r="X414" s="148"/>
      <c r="Y414" s="50"/>
      <c r="Z414" s="50"/>
      <c r="AA414" s="50"/>
      <c r="AB414" s="50"/>
      <c r="AC414" s="50"/>
      <c r="AD414" s="50"/>
      <c r="AE414" s="50"/>
      <c r="AF414" s="50"/>
      <c r="AG414" s="50"/>
      <c r="AH414" s="50"/>
      <c r="AI414" s="50"/>
      <c r="AJ414" s="50"/>
      <c r="AK414" s="50"/>
      <c r="AL414" s="50"/>
      <c r="AM414" s="50"/>
      <c r="AN414" s="50"/>
      <c r="AO414" s="50"/>
      <c r="AP414" s="50"/>
      <c r="AQ414" s="16"/>
      <c r="AR414" s="16"/>
      <c r="AS414" s="16"/>
      <c r="AT414" s="16"/>
      <c r="AU414" s="1"/>
      <c r="AV414" s="1"/>
      <c r="AW414" s="1"/>
      <c r="AX414" s="1"/>
      <c r="AY414" s="1"/>
      <c r="AZ414" s="1"/>
      <c r="BA414" s="1"/>
      <c r="BB414" s="1"/>
      <c r="BC414" s="1"/>
      <c r="BD414" s="1"/>
    </row>
    <row r="415" spans="1:56" ht="2.25" customHeight="1" x14ac:dyDescent="0.2">
      <c r="A415" s="3"/>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16"/>
      <c r="AR415" s="16"/>
      <c r="AS415" s="16"/>
      <c r="AT415" s="16"/>
      <c r="AU415" s="1"/>
      <c r="AV415" s="1"/>
      <c r="AW415" s="1"/>
      <c r="AX415" s="1"/>
      <c r="AY415" s="1"/>
      <c r="AZ415" s="1"/>
      <c r="BA415" s="1"/>
      <c r="BB415" s="1"/>
      <c r="BC415" s="1"/>
      <c r="BD415" s="1"/>
    </row>
    <row r="416" spans="1:56" ht="15" customHeight="1" x14ac:dyDescent="0.2">
      <c r="A416" s="3"/>
      <c r="B416" s="194" t="s">
        <v>87</v>
      </c>
      <c r="C416" s="189"/>
      <c r="D416" s="189"/>
      <c r="E416" s="189"/>
      <c r="F416" s="189"/>
      <c r="G416" s="189"/>
      <c r="H416" s="189"/>
      <c r="I416" s="189"/>
      <c r="J416" s="189"/>
      <c r="K416" s="189"/>
      <c r="L416" s="189"/>
      <c r="M416" s="189"/>
      <c r="N416" s="189"/>
      <c r="O416" s="189"/>
      <c r="P416" s="50"/>
      <c r="Q416" s="154"/>
      <c r="R416" s="180"/>
      <c r="S416" s="180"/>
      <c r="T416" s="180"/>
      <c r="U416" s="180"/>
      <c r="V416" s="181"/>
      <c r="W416" s="148" t="s">
        <v>69</v>
      </c>
      <c r="X416" s="148"/>
      <c r="Y416" s="50"/>
      <c r="Z416" s="50"/>
      <c r="AA416" s="50"/>
      <c r="AB416" s="50"/>
      <c r="AC416" s="50"/>
      <c r="AD416" s="50"/>
      <c r="AE416" s="50"/>
      <c r="AF416" s="50"/>
      <c r="AG416" s="50"/>
      <c r="AH416" s="50"/>
      <c r="AI416" s="50"/>
      <c r="AJ416" s="50"/>
      <c r="AK416" s="50"/>
      <c r="AL416" s="50"/>
      <c r="AM416" s="50"/>
      <c r="AN416" s="50"/>
      <c r="AO416" s="50"/>
      <c r="AP416" s="50"/>
      <c r="AQ416" s="16"/>
      <c r="AR416" s="16"/>
      <c r="AS416" s="16"/>
      <c r="AT416" s="16"/>
      <c r="AU416" s="1"/>
      <c r="AV416" s="1"/>
      <c r="AW416" s="1"/>
      <c r="AX416" s="1"/>
      <c r="AY416" s="1"/>
      <c r="AZ416" s="1"/>
      <c r="BA416" s="1"/>
      <c r="BB416" s="1"/>
      <c r="BC416" s="1"/>
      <c r="BD416" s="1"/>
    </row>
    <row r="417" spans="1:56" ht="2.25" customHeight="1" x14ac:dyDescent="0.2">
      <c r="A417" s="3"/>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16"/>
      <c r="AR417" s="16"/>
      <c r="AS417" s="16"/>
      <c r="AT417" s="16"/>
      <c r="AU417" s="1"/>
      <c r="AV417" s="1"/>
      <c r="AW417" s="1"/>
      <c r="AX417" s="1"/>
      <c r="AY417" s="1"/>
      <c r="AZ417" s="1"/>
      <c r="BA417" s="1"/>
      <c r="BB417" s="1"/>
      <c r="BC417" s="1"/>
      <c r="BD417" s="1"/>
    </row>
    <row r="418" spans="1:56" ht="15" customHeight="1" x14ac:dyDescent="0.2">
      <c r="A418" s="3"/>
      <c r="B418" s="194" t="s">
        <v>88</v>
      </c>
      <c r="C418" s="189"/>
      <c r="D418" s="189"/>
      <c r="E418" s="189"/>
      <c r="F418" s="189"/>
      <c r="G418" s="189"/>
      <c r="H418" s="189"/>
      <c r="I418" s="189"/>
      <c r="J418" s="189"/>
      <c r="K418" s="189"/>
      <c r="L418" s="189"/>
      <c r="M418" s="189"/>
      <c r="N418" s="189"/>
      <c r="O418" s="189"/>
      <c r="P418" s="50"/>
      <c r="Q418" s="154"/>
      <c r="R418" s="180"/>
      <c r="S418" s="180"/>
      <c r="T418" s="180"/>
      <c r="U418" s="180"/>
      <c r="V418" s="181"/>
      <c r="W418" s="148" t="s">
        <v>69</v>
      </c>
      <c r="X418" s="148"/>
      <c r="Y418" s="50"/>
      <c r="Z418" s="50"/>
      <c r="AA418" s="50"/>
      <c r="AB418" s="50"/>
      <c r="AC418" s="50"/>
      <c r="AD418" s="50"/>
      <c r="AE418" s="50"/>
      <c r="AF418" s="50"/>
      <c r="AG418" s="50"/>
      <c r="AH418" s="50"/>
      <c r="AI418" s="50"/>
      <c r="AJ418" s="50"/>
      <c r="AK418" s="50"/>
      <c r="AL418" s="50"/>
      <c r="AM418" s="50"/>
      <c r="AN418" s="50"/>
      <c r="AO418" s="50"/>
      <c r="AP418" s="50"/>
      <c r="AQ418" s="16"/>
      <c r="AR418" s="16"/>
      <c r="AS418" s="16"/>
      <c r="AT418" s="16"/>
      <c r="AU418" s="1"/>
      <c r="AV418" s="1"/>
      <c r="AW418" s="1"/>
      <c r="AX418" s="1"/>
      <c r="AY418" s="1"/>
      <c r="AZ418" s="1"/>
      <c r="BA418" s="1"/>
      <c r="BB418" s="1"/>
      <c r="BC418" s="1"/>
      <c r="BD418" s="1"/>
    </row>
    <row r="419" spans="1:56" ht="2.25" customHeight="1" x14ac:dyDescent="0.2">
      <c r="A419" s="3"/>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16"/>
      <c r="AR419" s="16"/>
      <c r="AS419" s="16"/>
      <c r="AT419" s="16"/>
      <c r="AU419" s="1"/>
      <c r="AV419" s="1"/>
      <c r="AW419" s="1"/>
      <c r="AX419" s="1"/>
      <c r="AY419" s="1"/>
      <c r="AZ419" s="1"/>
      <c r="BA419" s="1"/>
      <c r="BB419" s="1"/>
      <c r="BC419" s="1"/>
      <c r="BD419" s="1"/>
    </row>
    <row r="420" spans="1:56" ht="15" customHeight="1" x14ac:dyDescent="0.2">
      <c r="A420" s="3"/>
      <c r="B420" s="194" t="s">
        <v>89</v>
      </c>
      <c r="C420" s="189"/>
      <c r="D420" s="189"/>
      <c r="E420" s="189"/>
      <c r="F420" s="189"/>
      <c r="G420" s="189"/>
      <c r="H420" s="189"/>
      <c r="I420" s="189"/>
      <c r="J420" s="189"/>
      <c r="K420" s="189"/>
      <c r="L420" s="189"/>
      <c r="M420" s="189"/>
      <c r="N420" s="189"/>
      <c r="O420" s="189"/>
      <c r="P420" s="50"/>
      <c r="Q420" s="154"/>
      <c r="R420" s="180"/>
      <c r="S420" s="180"/>
      <c r="T420" s="180"/>
      <c r="U420" s="180"/>
      <c r="V420" s="181"/>
      <c r="W420" s="148" t="s">
        <v>69</v>
      </c>
      <c r="X420" s="148"/>
      <c r="Y420" s="50"/>
      <c r="Z420" s="50"/>
      <c r="AA420" s="50"/>
      <c r="AB420" s="50"/>
      <c r="AC420" s="50"/>
      <c r="AD420" s="50"/>
      <c r="AE420" s="50"/>
      <c r="AF420" s="50"/>
      <c r="AG420" s="50"/>
      <c r="AH420" s="50"/>
      <c r="AI420" s="50"/>
      <c r="AJ420" s="50"/>
      <c r="AK420" s="50"/>
      <c r="AL420" s="50"/>
      <c r="AM420" s="50"/>
      <c r="AN420" s="50"/>
      <c r="AO420" s="50"/>
      <c r="AP420" s="50"/>
      <c r="AQ420" s="16"/>
      <c r="AR420" s="16"/>
      <c r="AS420" s="16"/>
      <c r="AT420" s="16"/>
      <c r="AU420" s="1"/>
      <c r="AV420" s="1"/>
      <c r="AW420" s="1"/>
      <c r="AX420" s="1"/>
      <c r="AY420" s="1"/>
      <c r="AZ420" s="1"/>
      <c r="BA420" s="1"/>
      <c r="BB420" s="1"/>
      <c r="BC420" s="1"/>
      <c r="BD420" s="1"/>
    </row>
    <row r="421" spans="1:56" ht="2.25" customHeight="1" x14ac:dyDescent="0.2">
      <c r="A421" s="3"/>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16"/>
      <c r="AR421" s="16"/>
      <c r="AS421" s="16"/>
      <c r="AT421" s="16"/>
      <c r="AU421" s="1"/>
      <c r="AV421" s="1"/>
      <c r="AW421" s="1"/>
      <c r="AX421" s="1"/>
      <c r="AY421" s="1"/>
      <c r="AZ421" s="1"/>
      <c r="BA421" s="1"/>
      <c r="BB421" s="1"/>
      <c r="BC421" s="1"/>
      <c r="BD421" s="1"/>
    </row>
    <row r="422" spans="1:56" ht="15" customHeight="1" x14ac:dyDescent="0.2">
      <c r="A422" s="3"/>
      <c r="B422" s="194" t="s">
        <v>90</v>
      </c>
      <c r="C422" s="189"/>
      <c r="D422" s="189"/>
      <c r="E422" s="189"/>
      <c r="F422" s="189"/>
      <c r="G422" s="189"/>
      <c r="H422" s="189"/>
      <c r="I422" s="189"/>
      <c r="J422" s="189"/>
      <c r="K422" s="189"/>
      <c r="L422" s="189"/>
      <c r="M422" s="189"/>
      <c r="N422" s="189"/>
      <c r="O422" s="189"/>
      <c r="P422" s="50"/>
      <c r="Q422" s="154"/>
      <c r="R422" s="180"/>
      <c r="S422" s="180"/>
      <c r="T422" s="180"/>
      <c r="U422" s="180"/>
      <c r="V422" s="181"/>
      <c r="W422" s="148" t="s">
        <v>69</v>
      </c>
      <c r="X422" s="148"/>
      <c r="Y422" s="50"/>
      <c r="Z422" s="50"/>
      <c r="AA422" s="50"/>
      <c r="AB422" s="50"/>
      <c r="AC422" s="50"/>
      <c r="AD422" s="50"/>
      <c r="AE422" s="50"/>
      <c r="AF422" s="50"/>
      <c r="AG422" s="50"/>
      <c r="AH422" s="50"/>
      <c r="AI422" s="50"/>
      <c r="AJ422" s="50"/>
      <c r="AK422" s="50"/>
      <c r="AL422" s="50"/>
      <c r="AM422" s="50"/>
      <c r="AN422" s="50"/>
      <c r="AO422" s="50"/>
      <c r="AP422" s="50"/>
      <c r="AQ422" s="16"/>
      <c r="AR422" s="16"/>
      <c r="AS422" s="16"/>
      <c r="AT422" s="16"/>
      <c r="AU422" s="1"/>
      <c r="AV422" s="1"/>
      <c r="AW422" s="1"/>
      <c r="AX422" s="1"/>
      <c r="AY422" s="1"/>
      <c r="AZ422" s="1"/>
      <c r="BA422" s="1"/>
      <c r="BB422" s="1"/>
      <c r="BC422" s="1"/>
      <c r="BD422" s="1"/>
    </row>
    <row r="423" spans="1:56" ht="15" customHeight="1" x14ac:dyDescent="0.2">
      <c r="A423" s="3"/>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16"/>
      <c r="AR423" s="16"/>
      <c r="AS423" s="16"/>
      <c r="AT423" s="16"/>
      <c r="AU423" s="1"/>
      <c r="AV423" s="1"/>
      <c r="AW423" s="1"/>
      <c r="AX423" s="1"/>
      <c r="AY423" s="1"/>
      <c r="AZ423" s="1"/>
      <c r="BA423" s="1"/>
      <c r="BB423" s="1"/>
      <c r="BC423" s="1"/>
      <c r="BD423" s="1"/>
    </row>
    <row r="424" spans="1:56" ht="15" customHeight="1" x14ac:dyDescent="0.2">
      <c r="A424" s="3">
        <v>40</v>
      </c>
      <c r="B424" s="188" t="s">
        <v>91</v>
      </c>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c r="AA424" s="189"/>
      <c r="AB424" s="189"/>
      <c r="AC424" s="189"/>
      <c r="AD424" s="189"/>
      <c r="AE424" s="189"/>
      <c r="AF424" s="189"/>
      <c r="AG424" s="189"/>
      <c r="AH424" s="189"/>
      <c r="AI424" s="189"/>
      <c r="AJ424" s="189"/>
      <c r="AK424" s="189"/>
      <c r="AL424" s="189"/>
      <c r="AM424" s="189"/>
      <c r="AN424" s="189"/>
      <c r="AO424" s="189"/>
      <c r="AP424" s="189"/>
      <c r="AQ424" s="16"/>
      <c r="AR424" s="16"/>
      <c r="AS424" s="16"/>
      <c r="AT424" s="16"/>
      <c r="AU424" s="1"/>
      <c r="AV424" s="1"/>
      <c r="AW424" s="1"/>
      <c r="AX424" s="1"/>
      <c r="AY424" s="1"/>
      <c r="AZ424" s="1"/>
      <c r="BA424" s="1"/>
      <c r="BB424" s="1"/>
      <c r="BC424" s="1"/>
      <c r="BD424" s="1"/>
    </row>
    <row r="425" spans="1:56" ht="2.25" customHeight="1" x14ac:dyDescent="0.2">
      <c r="A425" s="3"/>
      <c r="B425" s="63"/>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16"/>
      <c r="AR425" s="16"/>
      <c r="AS425" s="16"/>
      <c r="AT425" s="16"/>
      <c r="AU425" s="1"/>
      <c r="AV425" s="1"/>
      <c r="AW425" s="1"/>
      <c r="AX425" s="1"/>
      <c r="AY425" s="1"/>
      <c r="AZ425" s="1"/>
      <c r="BA425" s="1"/>
      <c r="BB425" s="1"/>
      <c r="BC425" s="1"/>
      <c r="BD425" s="1"/>
    </row>
    <row r="426" spans="1:56" ht="15" customHeight="1" x14ac:dyDescent="0.2">
      <c r="A426" s="3"/>
      <c r="B426" s="179" t="s">
        <v>74</v>
      </c>
      <c r="C426" s="148"/>
      <c r="D426" s="148"/>
      <c r="E426" s="148"/>
      <c r="F426" s="148"/>
      <c r="G426" s="148"/>
      <c r="H426" s="148"/>
      <c r="I426" s="148"/>
      <c r="J426" s="148"/>
      <c r="K426" s="148"/>
      <c r="L426" s="148"/>
      <c r="M426" s="148"/>
      <c r="N426" s="148"/>
      <c r="O426" s="148"/>
      <c r="P426" s="50"/>
      <c r="Q426" s="154"/>
      <c r="R426" s="180"/>
      <c r="S426" s="180"/>
      <c r="T426" s="180"/>
      <c r="U426" s="180"/>
      <c r="V426" s="181"/>
      <c r="W426" s="148" t="s">
        <v>69</v>
      </c>
      <c r="X426" s="148"/>
      <c r="Y426" s="50"/>
      <c r="Z426" s="50"/>
      <c r="AA426" s="50"/>
      <c r="AB426" s="50"/>
      <c r="AC426" s="50"/>
      <c r="AD426" s="50"/>
      <c r="AE426" s="50"/>
      <c r="AF426" s="50"/>
      <c r="AG426" s="50"/>
      <c r="AH426" s="50"/>
      <c r="AI426" s="50"/>
      <c r="AJ426" s="50"/>
      <c r="AK426" s="50"/>
      <c r="AL426" s="50"/>
      <c r="AM426" s="50"/>
      <c r="AN426" s="50"/>
      <c r="AO426" s="50"/>
      <c r="AP426" s="50"/>
      <c r="AQ426" s="16"/>
      <c r="AR426" s="16"/>
      <c r="AS426" s="16"/>
      <c r="AT426" s="16"/>
      <c r="AU426" s="1"/>
      <c r="AV426" s="1"/>
      <c r="AW426" s="1"/>
      <c r="AX426" s="1"/>
      <c r="AY426" s="1"/>
      <c r="AZ426" s="1"/>
      <c r="BA426" s="1"/>
      <c r="BB426" s="1"/>
      <c r="BC426" s="1"/>
      <c r="BD426" s="1"/>
    </row>
    <row r="427" spans="1:56" ht="2.25" customHeight="1" x14ac:dyDescent="0.2">
      <c r="A427" s="3"/>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16"/>
      <c r="AR427" s="16"/>
      <c r="AS427" s="16"/>
      <c r="AT427" s="16"/>
      <c r="AU427" s="1"/>
      <c r="AV427" s="1"/>
      <c r="AW427" s="1"/>
      <c r="AX427" s="1"/>
      <c r="AY427" s="1"/>
      <c r="AZ427" s="1"/>
      <c r="BA427" s="1"/>
      <c r="BB427" s="1"/>
      <c r="BC427" s="1"/>
      <c r="BD427" s="1"/>
    </row>
    <row r="428" spans="1:56" ht="15" customHeight="1" x14ac:dyDescent="0.2">
      <c r="A428" s="3"/>
      <c r="B428" s="179" t="s">
        <v>75</v>
      </c>
      <c r="C428" s="148"/>
      <c r="D428" s="148"/>
      <c r="E428" s="148"/>
      <c r="F428" s="148"/>
      <c r="G428" s="148"/>
      <c r="H428" s="148"/>
      <c r="I428" s="148"/>
      <c r="J428" s="148"/>
      <c r="K428" s="148"/>
      <c r="L428" s="148"/>
      <c r="M428" s="148"/>
      <c r="N428" s="148"/>
      <c r="O428" s="148"/>
      <c r="P428" s="50"/>
      <c r="Q428" s="154"/>
      <c r="R428" s="180"/>
      <c r="S428" s="180"/>
      <c r="T428" s="180"/>
      <c r="U428" s="180"/>
      <c r="V428" s="181"/>
      <c r="W428" s="148" t="s">
        <v>69</v>
      </c>
      <c r="X428" s="148"/>
      <c r="Y428" s="50"/>
      <c r="Z428" s="50"/>
      <c r="AA428" s="50"/>
      <c r="AB428" s="50"/>
      <c r="AC428" s="50"/>
      <c r="AD428" s="50"/>
      <c r="AE428" s="50"/>
      <c r="AF428" s="50"/>
      <c r="AG428" s="50"/>
      <c r="AH428" s="50"/>
      <c r="AI428" s="50"/>
      <c r="AJ428" s="50"/>
      <c r="AK428" s="50"/>
      <c r="AL428" s="50"/>
      <c r="AM428" s="50"/>
      <c r="AN428" s="50"/>
      <c r="AO428" s="50"/>
      <c r="AP428" s="50"/>
      <c r="AQ428" s="16"/>
      <c r="AR428" s="16"/>
      <c r="AS428" s="16"/>
      <c r="AT428" s="16"/>
      <c r="AU428" s="1"/>
      <c r="AV428" s="1"/>
      <c r="AW428" s="1"/>
      <c r="AX428" s="1"/>
      <c r="AY428" s="1"/>
      <c r="AZ428" s="1"/>
      <c r="BA428" s="1"/>
      <c r="BB428" s="1"/>
      <c r="BC428" s="1"/>
      <c r="BD428" s="1"/>
    </row>
    <row r="429" spans="1:56" ht="2.25" customHeight="1" x14ac:dyDescent="0.2">
      <c r="A429" s="3"/>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16"/>
      <c r="AR429" s="16"/>
      <c r="AS429" s="16"/>
      <c r="AT429" s="16"/>
      <c r="AU429" s="1"/>
      <c r="AV429" s="1"/>
      <c r="AW429" s="1"/>
      <c r="AX429" s="1"/>
      <c r="AY429" s="1"/>
      <c r="AZ429" s="1"/>
      <c r="BA429" s="1"/>
      <c r="BB429" s="1"/>
      <c r="BC429" s="1"/>
      <c r="BD429" s="1"/>
    </row>
    <row r="430" spans="1:56" ht="15" customHeight="1" x14ac:dyDescent="0.2">
      <c r="A430" s="3"/>
      <c r="B430" s="179" t="s">
        <v>73</v>
      </c>
      <c r="C430" s="148"/>
      <c r="D430" s="148"/>
      <c r="E430" s="148"/>
      <c r="F430" s="148"/>
      <c r="G430" s="148"/>
      <c r="H430" s="148"/>
      <c r="I430" s="148"/>
      <c r="J430" s="148"/>
      <c r="K430" s="148"/>
      <c r="L430" s="148"/>
      <c r="M430" s="148"/>
      <c r="N430" s="148"/>
      <c r="O430" s="148"/>
      <c r="P430" s="50"/>
      <c r="Q430" s="154"/>
      <c r="R430" s="155"/>
      <c r="S430" s="155"/>
      <c r="T430" s="155"/>
      <c r="U430" s="155"/>
      <c r="V430" s="156"/>
      <c r="W430" s="148" t="s">
        <v>69</v>
      </c>
      <c r="X430" s="148"/>
      <c r="Y430" s="50"/>
      <c r="Z430" s="50"/>
      <c r="AA430" s="50"/>
      <c r="AB430" s="50"/>
      <c r="AC430" s="50"/>
      <c r="AD430" s="50"/>
      <c r="AE430" s="50"/>
      <c r="AF430" s="50"/>
      <c r="AG430" s="50"/>
      <c r="AH430" s="50"/>
      <c r="AI430" s="50"/>
      <c r="AJ430" s="50"/>
      <c r="AK430" s="50"/>
      <c r="AL430" s="50"/>
      <c r="AM430" s="50"/>
      <c r="AN430" s="50"/>
      <c r="AO430" s="50"/>
      <c r="AP430" s="50"/>
      <c r="AQ430" s="16"/>
      <c r="AR430" s="16"/>
      <c r="AS430" s="16"/>
      <c r="AT430" s="16"/>
      <c r="AU430" s="1"/>
      <c r="AV430" s="1"/>
      <c r="AW430" s="1"/>
      <c r="AX430" s="1"/>
      <c r="AY430" s="1"/>
      <c r="AZ430" s="1"/>
      <c r="BA430" s="1"/>
      <c r="BB430" s="1"/>
      <c r="BC430" s="1"/>
      <c r="BD430" s="1"/>
    </row>
    <row r="431" spans="1:56" ht="2.25" customHeight="1" x14ac:dyDescent="0.2">
      <c r="A431" s="3"/>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16"/>
      <c r="AR431" s="16"/>
      <c r="AS431" s="16"/>
      <c r="AT431" s="16"/>
      <c r="AU431" s="1"/>
      <c r="AV431" s="1"/>
      <c r="AW431" s="1"/>
      <c r="AX431" s="1"/>
      <c r="AY431" s="1"/>
      <c r="AZ431" s="1"/>
      <c r="BA431" s="1"/>
      <c r="BB431" s="1"/>
      <c r="BC431" s="1"/>
      <c r="BD431" s="1"/>
    </row>
    <row r="432" spans="1:56" ht="15" customHeight="1" x14ac:dyDescent="0.2">
      <c r="A432" s="3"/>
      <c r="B432" s="179" t="s">
        <v>76</v>
      </c>
      <c r="C432" s="148"/>
      <c r="D432" s="148"/>
      <c r="E432" s="148"/>
      <c r="F432" s="148"/>
      <c r="G432" s="148"/>
      <c r="H432" s="148"/>
      <c r="I432" s="148"/>
      <c r="J432" s="148"/>
      <c r="K432" s="148"/>
      <c r="L432" s="148"/>
      <c r="M432" s="148"/>
      <c r="N432" s="148"/>
      <c r="O432" s="148"/>
      <c r="P432" s="50"/>
      <c r="Q432" s="154"/>
      <c r="R432" s="180"/>
      <c r="S432" s="180"/>
      <c r="T432" s="180"/>
      <c r="U432" s="180"/>
      <c r="V432" s="181"/>
      <c r="W432" s="148" t="s">
        <v>69</v>
      </c>
      <c r="X432" s="148"/>
      <c r="Y432" s="50"/>
      <c r="Z432" s="50"/>
      <c r="AA432" s="50"/>
      <c r="AB432" s="50"/>
      <c r="AC432" s="50"/>
      <c r="AD432" s="50"/>
      <c r="AE432" s="50"/>
      <c r="AF432" s="50"/>
      <c r="AG432" s="50"/>
      <c r="AH432" s="50"/>
      <c r="AI432" s="50"/>
      <c r="AJ432" s="50"/>
      <c r="AK432" s="50"/>
      <c r="AL432" s="50"/>
      <c r="AM432" s="50"/>
      <c r="AN432" s="50"/>
      <c r="AO432" s="50"/>
      <c r="AP432" s="50"/>
      <c r="AQ432" s="16"/>
      <c r="AR432" s="16"/>
      <c r="AS432" s="16"/>
      <c r="AT432" s="16"/>
      <c r="AU432" s="1"/>
      <c r="AV432" s="1"/>
      <c r="AW432" s="1"/>
      <c r="AX432" s="1"/>
      <c r="AY432" s="1"/>
      <c r="AZ432" s="1"/>
      <c r="BA432" s="1"/>
      <c r="BB432" s="1"/>
      <c r="BC432" s="1"/>
      <c r="BD432" s="1"/>
    </row>
    <row r="433" spans="1:56" ht="15" customHeight="1" x14ac:dyDescent="0.2">
      <c r="A433" s="3"/>
      <c r="B433" s="65"/>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16"/>
      <c r="AR433" s="16"/>
      <c r="AS433" s="16"/>
      <c r="AT433" s="16"/>
      <c r="AU433" s="1"/>
      <c r="AV433" s="1"/>
      <c r="AW433" s="1"/>
      <c r="AX433" s="1"/>
      <c r="AY433" s="1"/>
      <c r="AZ433" s="1"/>
      <c r="BA433" s="1"/>
      <c r="BB433" s="1"/>
      <c r="BC433" s="1"/>
      <c r="BD433" s="1"/>
    </row>
    <row r="434" spans="1:56" ht="15" customHeight="1" x14ac:dyDescent="0.2">
      <c r="A434" s="3"/>
      <c r="B434" s="116" t="s">
        <v>136</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7"/>
      <c r="AQ434" s="16"/>
      <c r="AR434" s="16"/>
      <c r="AS434" s="16"/>
      <c r="AT434" s="16"/>
      <c r="AU434" s="1"/>
      <c r="AV434" s="1"/>
      <c r="AW434" s="1"/>
      <c r="AX434" s="1"/>
      <c r="AY434" s="1"/>
      <c r="AZ434" s="1"/>
      <c r="BA434" s="1"/>
      <c r="BB434" s="1"/>
      <c r="BC434" s="1"/>
      <c r="BD434" s="1"/>
    </row>
    <row r="435" spans="1:56" ht="2.25" customHeight="1" x14ac:dyDescent="0.2">
      <c r="A435" s="3"/>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
      <c r="AV435" s="1"/>
      <c r="AW435" s="1"/>
      <c r="AX435" s="1"/>
      <c r="AY435" s="1"/>
      <c r="AZ435" s="1"/>
      <c r="BA435" s="1"/>
      <c r="BB435" s="1"/>
      <c r="BC435" s="1"/>
      <c r="BD435" s="1"/>
    </row>
    <row r="436" spans="1:56" ht="15" customHeight="1" x14ac:dyDescent="0.2">
      <c r="A436" s="3">
        <v>41</v>
      </c>
      <c r="B436" s="163" t="s">
        <v>207</v>
      </c>
      <c r="C436" s="163"/>
      <c r="D436" s="163"/>
      <c r="E436" s="163"/>
      <c r="F436" s="163"/>
      <c r="G436" s="163"/>
      <c r="H436" s="163"/>
      <c r="I436" s="163"/>
      <c r="J436" s="163"/>
      <c r="K436" s="163"/>
      <c r="L436" s="163"/>
      <c r="M436" s="163"/>
      <c r="N436" s="163"/>
      <c r="O436" s="163"/>
      <c r="P436" s="163"/>
      <c r="Q436" s="163"/>
      <c r="R436" s="163"/>
      <c r="S436" s="163"/>
      <c r="T436" s="163"/>
      <c r="U436" s="163"/>
      <c r="V436" s="163"/>
      <c r="W436" s="163"/>
      <c r="X436" s="163"/>
      <c r="Y436" s="163"/>
      <c r="Z436" s="163"/>
      <c r="AA436" s="163"/>
      <c r="AB436" s="163"/>
      <c r="AC436" s="163"/>
      <c r="AD436" s="163"/>
      <c r="AE436" s="163"/>
      <c r="AF436" s="163"/>
      <c r="AG436" s="163"/>
      <c r="AH436" s="163"/>
      <c r="AI436" s="163"/>
      <c r="AJ436" s="163"/>
      <c r="AK436" s="163"/>
      <c r="AL436" s="163"/>
      <c r="AM436" s="163"/>
      <c r="AN436" s="163"/>
      <c r="AO436" s="163"/>
      <c r="AP436" s="163"/>
      <c r="AQ436" s="16"/>
      <c r="AR436" s="16"/>
      <c r="AS436" s="16"/>
      <c r="AT436" s="16"/>
      <c r="AU436" s="1"/>
      <c r="AV436" s="1"/>
      <c r="AW436" s="1"/>
      <c r="AX436" s="1"/>
      <c r="AY436" s="1"/>
      <c r="AZ436" s="1"/>
      <c r="BA436" s="1"/>
      <c r="BB436" s="1"/>
      <c r="BC436" s="1"/>
      <c r="BD436" s="1"/>
    </row>
    <row r="437" spans="1:56" ht="91.5" customHeight="1" x14ac:dyDescent="0.2">
      <c r="A437" s="16"/>
      <c r="B437" s="164" t="s">
        <v>208</v>
      </c>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6"/>
      <c r="AR437" s="16"/>
      <c r="AS437" s="16"/>
      <c r="AT437" s="16"/>
      <c r="AU437" s="1"/>
      <c r="AV437" s="1"/>
      <c r="AW437" s="1"/>
      <c r="AX437" s="1"/>
      <c r="AY437" s="1"/>
      <c r="AZ437" s="1"/>
      <c r="BA437" s="1"/>
      <c r="BB437" s="1"/>
      <c r="BC437" s="1"/>
      <c r="BD437" s="1"/>
    </row>
    <row r="438" spans="1:56" ht="15" customHeight="1" x14ac:dyDescent="0.2">
      <c r="A438" s="3"/>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
      <c r="AV438" s="1"/>
      <c r="AW438" s="1"/>
      <c r="AX438" s="1"/>
      <c r="AY438" s="1"/>
      <c r="AZ438" s="1"/>
      <c r="BA438" s="1"/>
      <c r="BB438" s="1"/>
      <c r="BC438" s="1"/>
      <c r="BD438" s="1"/>
    </row>
    <row r="439" spans="1:56" ht="24.95" customHeight="1" x14ac:dyDescent="0.2">
      <c r="A439" s="3"/>
      <c r="B439" s="16"/>
      <c r="C439" s="16"/>
      <c r="D439" s="16"/>
      <c r="E439" s="16"/>
      <c r="F439" s="16"/>
      <c r="G439" s="16"/>
      <c r="H439" s="16"/>
      <c r="I439" s="161" t="s">
        <v>78</v>
      </c>
      <c r="J439" s="162"/>
      <c r="K439" s="162"/>
      <c r="L439" s="162"/>
      <c r="M439" s="162"/>
      <c r="N439" s="162"/>
      <c r="O439" s="162"/>
      <c r="P439" s="162"/>
      <c r="Q439" s="16"/>
      <c r="R439" s="161" t="s">
        <v>79</v>
      </c>
      <c r="S439" s="161"/>
      <c r="T439" s="161"/>
      <c r="U439" s="161"/>
      <c r="V439" s="190" t="s">
        <v>80</v>
      </c>
      <c r="W439" s="190"/>
      <c r="X439" s="190"/>
      <c r="Y439" s="190"/>
      <c r="Z439" s="190"/>
      <c r="AA439" s="190"/>
      <c r="AB439" s="190"/>
      <c r="AC439" s="190"/>
      <c r="AD439" s="190"/>
      <c r="AE439" s="190"/>
      <c r="AF439" s="190"/>
      <c r="AG439" s="161" t="s">
        <v>92</v>
      </c>
      <c r="AH439" s="161"/>
      <c r="AI439" s="161"/>
      <c r="AJ439" s="161"/>
      <c r="AK439" s="161"/>
      <c r="AL439" s="161"/>
      <c r="AM439" s="161"/>
      <c r="AN439" s="161"/>
      <c r="AO439" s="135"/>
      <c r="AP439" s="135"/>
      <c r="AQ439" s="16"/>
      <c r="AR439" s="16"/>
      <c r="AS439" s="16"/>
      <c r="AT439" s="16"/>
      <c r="AU439" s="1"/>
      <c r="AV439" s="1"/>
      <c r="AW439" s="1"/>
      <c r="AX439" s="1"/>
      <c r="AY439" s="1"/>
      <c r="AZ439" s="1"/>
      <c r="BA439" s="1"/>
      <c r="BB439" s="1"/>
      <c r="BC439" s="1"/>
      <c r="BD439" s="1"/>
    </row>
    <row r="440" spans="1:56" ht="2.25" customHeight="1" x14ac:dyDescent="0.2">
      <c r="A440" s="26"/>
      <c r="B440" s="30"/>
      <c r="C440" s="30"/>
      <c r="D440" s="30"/>
      <c r="E440" s="30"/>
      <c r="F440" s="30"/>
      <c r="G440" s="30"/>
      <c r="H440" s="30"/>
      <c r="I440" s="30"/>
      <c r="J440" s="30"/>
      <c r="K440" s="30"/>
      <c r="L440" s="30"/>
      <c r="M440" s="30"/>
      <c r="N440" s="30"/>
      <c r="O440" s="30"/>
      <c r="P440" s="30"/>
      <c r="Q440" s="30"/>
      <c r="R440" s="7"/>
      <c r="S440" s="7"/>
      <c r="T440" s="7"/>
      <c r="U440" s="7"/>
      <c r="V440" s="8"/>
      <c r="W440" s="8"/>
      <c r="X440" s="8"/>
      <c r="Y440" s="8"/>
      <c r="Z440" s="8"/>
      <c r="AA440" s="8"/>
      <c r="AB440" s="8"/>
      <c r="AC440" s="8"/>
      <c r="AD440" s="8"/>
      <c r="AE440" s="8"/>
      <c r="AF440" s="8"/>
      <c r="AG440" s="30"/>
      <c r="AH440" s="30"/>
      <c r="AI440" s="30"/>
      <c r="AJ440" s="30"/>
      <c r="AK440" s="30"/>
      <c r="AL440" s="30"/>
      <c r="AM440" s="30"/>
      <c r="AN440" s="30"/>
      <c r="AO440" s="30"/>
      <c r="AP440" s="30"/>
      <c r="AQ440" s="16"/>
      <c r="AR440" s="16"/>
      <c r="AS440" s="16"/>
      <c r="AT440" s="16"/>
      <c r="AU440" s="1"/>
      <c r="AV440" s="1"/>
      <c r="AW440" s="1"/>
      <c r="AX440" s="1"/>
      <c r="AY440" s="1"/>
      <c r="AZ440" s="1"/>
      <c r="BA440" s="1"/>
      <c r="BB440" s="1"/>
      <c r="BC440" s="1"/>
      <c r="BD440" s="1"/>
    </row>
    <row r="441" spans="1:56" ht="15" customHeight="1" x14ac:dyDescent="0.2">
      <c r="A441" s="26"/>
      <c r="B441" s="134" t="s">
        <v>209</v>
      </c>
      <c r="C441" s="134"/>
      <c r="D441" s="134"/>
      <c r="E441" s="134"/>
      <c r="F441" s="134"/>
      <c r="G441" s="134"/>
      <c r="H441" s="134"/>
      <c r="I441" s="154"/>
      <c r="J441" s="155"/>
      <c r="K441" s="155"/>
      <c r="L441" s="155"/>
      <c r="M441" s="155"/>
      <c r="N441" s="156"/>
      <c r="O441" s="170" t="s">
        <v>69</v>
      </c>
      <c r="P441" s="135"/>
      <c r="Q441" s="30"/>
      <c r="R441" s="167"/>
      <c r="S441" s="168"/>
      <c r="T441" s="168"/>
      <c r="U441" s="169"/>
      <c r="V441" s="30"/>
      <c r="W441" s="30"/>
      <c r="X441" s="30"/>
      <c r="Y441" s="140">
        <f>IF(R441=0,I441,IF(R441&lt;1920,I441*0.7,IF(R441&lt;1970,I441*0.9,I441)))</f>
        <v>0</v>
      </c>
      <c r="Z441" s="141"/>
      <c r="AA441" s="141"/>
      <c r="AB441" s="141"/>
      <c r="AC441" s="141"/>
      <c r="AD441" s="142"/>
      <c r="AE441" s="170" t="s">
        <v>69</v>
      </c>
      <c r="AF441" s="135"/>
      <c r="AG441" s="191"/>
      <c r="AH441" s="192"/>
      <c r="AI441" s="192"/>
      <c r="AJ441" s="192"/>
      <c r="AK441" s="192"/>
      <c r="AL441" s="192"/>
      <c r="AM441" s="192"/>
      <c r="AN441" s="193"/>
      <c r="AO441" s="135" t="s">
        <v>57</v>
      </c>
      <c r="AP441" s="135"/>
      <c r="AQ441" s="16"/>
      <c r="AR441" s="16"/>
      <c r="AS441" s="16"/>
      <c r="AT441" s="16"/>
      <c r="AU441" s="1"/>
      <c r="AV441" s="1"/>
      <c r="AW441" s="1"/>
      <c r="AX441" s="1"/>
      <c r="AY441" s="1"/>
      <c r="AZ441" s="1"/>
      <c r="BA441" s="1"/>
      <c r="BB441" s="1"/>
      <c r="BC441" s="1"/>
      <c r="BD441" s="1"/>
    </row>
    <row r="442" spans="1:56" ht="2.25" customHeight="1" x14ac:dyDescent="0.2">
      <c r="A442" s="3"/>
      <c r="B442" s="16"/>
      <c r="C442" s="16"/>
      <c r="D442" s="16"/>
      <c r="E442" s="16"/>
      <c r="F442" s="16"/>
      <c r="G442" s="16"/>
      <c r="H442" s="16"/>
      <c r="I442" s="72"/>
      <c r="J442" s="72"/>
      <c r="K442" s="72"/>
      <c r="L442" s="72"/>
      <c r="M442" s="72"/>
      <c r="N442" s="72"/>
      <c r="O442" s="16"/>
      <c r="P442" s="16"/>
      <c r="Q442" s="16"/>
      <c r="R442" s="74"/>
      <c r="S442" s="74"/>
      <c r="T442" s="74"/>
      <c r="U442" s="74"/>
      <c r="V442" s="52"/>
      <c r="W442" s="52"/>
      <c r="X442" s="52"/>
      <c r="Y442" s="107"/>
      <c r="Z442" s="107"/>
      <c r="AA442" s="107"/>
      <c r="AB442" s="107"/>
      <c r="AC442" s="107"/>
      <c r="AD442" s="107"/>
      <c r="AE442" s="20"/>
      <c r="AF442" s="20"/>
      <c r="AG442" s="72"/>
      <c r="AH442" s="72"/>
      <c r="AI442" s="72"/>
      <c r="AJ442" s="72"/>
      <c r="AK442" s="72"/>
      <c r="AL442" s="72"/>
      <c r="AM442" s="72"/>
      <c r="AN442" s="72"/>
      <c r="AO442" s="16"/>
      <c r="AP442" s="16"/>
      <c r="AQ442" s="16"/>
      <c r="AR442" s="16"/>
      <c r="AS442" s="16"/>
      <c r="AT442" s="16"/>
      <c r="AU442" s="1"/>
      <c r="AV442" s="1"/>
      <c r="AW442" s="1"/>
      <c r="AX442" s="1"/>
      <c r="AY442" s="1"/>
      <c r="AZ442" s="1"/>
      <c r="BA442" s="1"/>
      <c r="BB442" s="1"/>
      <c r="BC442" s="1"/>
      <c r="BD442" s="1"/>
    </row>
    <row r="443" spans="1:56" ht="15" customHeight="1" x14ac:dyDescent="0.2">
      <c r="A443" s="26"/>
      <c r="B443" s="134" t="s">
        <v>94</v>
      </c>
      <c r="C443" s="134"/>
      <c r="D443" s="134"/>
      <c r="E443" s="134"/>
      <c r="F443" s="134"/>
      <c r="G443" s="134"/>
      <c r="H443" s="134"/>
      <c r="I443" s="154"/>
      <c r="J443" s="155"/>
      <c r="K443" s="155"/>
      <c r="L443" s="155"/>
      <c r="M443" s="155"/>
      <c r="N443" s="156"/>
      <c r="O443" s="135" t="s">
        <v>69</v>
      </c>
      <c r="P443" s="135"/>
      <c r="Q443" s="30"/>
      <c r="R443" s="167"/>
      <c r="S443" s="168"/>
      <c r="T443" s="168"/>
      <c r="U443" s="169"/>
      <c r="V443" s="30"/>
      <c r="W443" s="30"/>
      <c r="X443" s="30"/>
      <c r="Y443" s="140">
        <f>IF(R443=0,I443,IF(R443&lt;1920,I443*0.7,IF(R443&lt;1970,I443*0.9,I443)))</f>
        <v>0</v>
      </c>
      <c r="Z443" s="141"/>
      <c r="AA443" s="141"/>
      <c r="AB443" s="141"/>
      <c r="AC443" s="141"/>
      <c r="AD443" s="142"/>
      <c r="AE443" s="170" t="s">
        <v>69</v>
      </c>
      <c r="AF443" s="135"/>
      <c r="AG443" s="191"/>
      <c r="AH443" s="192"/>
      <c r="AI443" s="192"/>
      <c r="AJ443" s="192"/>
      <c r="AK443" s="192"/>
      <c r="AL443" s="192"/>
      <c r="AM443" s="192"/>
      <c r="AN443" s="193"/>
      <c r="AO443" s="135" t="s">
        <v>57</v>
      </c>
      <c r="AP443" s="135"/>
      <c r="AQ443" s="16"/>
      <c r="AR443" s="16"/>
      <c r="AS443" s="16"/>
      <c r="AT443" s="16"/>
      <c r="AU443" s="1"/>
      <c r="AV443" s="1"/>
      <c r="AW443" s="1"/>
      <c r="AX443" s="1"/>
      <c r="AY443" s="1"/>
      <c r="AZ443" s="1"/>
      <c r="BA443" s="1"/>
      <c r="BB443" s="1"/>
      <c r="BC443" s="1"/>
      <c r="BD443" s="1"/>
    </row>
    <row r="444" spans="1:56" ht="2.25" customHeight="1" x14ac:dyDescent="0.2">
      <c r="A444" s="3"/>
      <c r="B444" s="16"/>
      <c r="C444" s="16"/>
      <c r="D444" s="16"/>
      <c r="E444" s="16"/>
      <c r="F444" s="16"/>
      <c r="G444" s="16"/>
      <c r="H444" s="16"/>
      <c r="I444" s="72"/>
      <c r="J444" s="72"/>
      <c r="K444" s="72"/>
      <c r="L444" s="72"/>
      <c r="M444" s="72"/>
      <c r="N444" s="72"/>
      <c r="O444" s="16"/>
      <c r="P444" s="16"/>
      <c r="Q444" s="16"/>
      <c r="R444" s="74"/>
      <c r="S444" s="74"/>
      <c r="T444" s="74"/>
      <c r="U444" s="74"/>
      <c r="V444" s="52"/>
      <c r="W444" s="52"/>
      <c r="X444" s="52"/>
      <c r="Y444" s="107"/>
      <c r="Z444" s="107"/>
      <c r="AA444" s="107"/>
      <c r="AB444" s="107"/>
      <c r="AC444" s="107"/>
      <c r="AD444" s="107"/>
      <c r="AE444" s="20"/>
      <c r="AF444" s="20"/>
      <c r="AG444" s="16"/>
      <c r="AH444" s="16"/>
      <c r="AI444" s="16"/>
      <c r="AJ444" s="16"/>
      <c r="AK444" s="16"/>
      <c r="AL444" s="16"/>
      <c r="AM444" s="16"/>
      <c r="AN444" s="16"/>
      <c r="AO444" s="16"/>
      <c r="AP444" s="16"/>
      <c r="AQ444" s="16"/>
      <c r="AR444" s="16"/>
      <c r="AS444" s="16"/>
      <c r="AT444" s="16"/>
      <c r="AU444" s="1"/>
      <c r="AV444" s="1"/>
      <c r="AW444" s="1"/>
      <c r="AX444" s="1"/>
      <c r="AY444" s="1"/>
      <c r="AZ444" s="1"/>
      <c r="BA444" s="1"/>
      <c r="BB444" s="1"/>
      <c r="BC444" s="1"/>
      <c r="BD444" s="1"/>
    </row>
    <row r="445" spans="1:56" ht="15" customHeight="1" x14ac:dyDescent="0.2">
      <c r="A445" s="3"/>
      <c r="B445" s="134" t="s">
        <v>95</v>
      </c>
      <c r="C445" s="134"/>
      <c r="D445" s="134"/>
      <c r="E445" s="134"/>
      <c r="F445" s="134"/>
      <c r="G445" s="134"/>
      <c r="H445" s="134"/>
      <c r="I445" s="154"/>
      <c r="J445" s="155"/>
      <c r="K445" s="155"/>
      <c r="L445" s="155"/>
      <c r="M445" s="155"/>
      <c r="N445" s="156"/>
      <c r="O445" s="135" t="s">
        <v>69</v>
      </c>
      <c r="P445" s="135"/>
      <c r="Q445" s="16"/>
      <c r="R445" s="167"/>
      <c r="S445" s="168"/>
      <c r="T445" s="168"/>
      <c r="U445" s="169"/>
      <c r="V445" s="16"/>
      <c r="W445" s="16"/>
      <c r="X445" s="16"/>
      <c r="Y445" s="140">
        <f>IF(R445=0,I445,IF(R445&lt;1920,I445*0.7,IF(R445&lt;1970,I445*0.9,I445)))</f>
        <v>0</v>
      </c>
      <c r="Z445" s="141"/>
      <c r="AA445" s="141"/>
      <c r="AB445" s="141"/>
      <c r="AC445" s="141"/>
      <c r="AD445" s="142"/>
      <c r="AE445" s="170" t="s">
        <v>69</v>
      </c>
      <c r="AF445" s="135"/>
      <c r="AG445" s="184">
        <f>IF((I441+I443+I445)&lt;&gt;0,I445/(I441+I443+I445)*(AG441+AG443),0)</f>
        <v>0</v>
      </c>
      <c r="AH445" s="185"/>
      <c r="AI445" s="185"/>
      <c r="AJ445" s="185"/>
      <c r="AK445" s="185"/>
      <c r="AL445" s="185"/>
      <c r="AM445" s="185"/>
      <c r="AN445" s="186"/>
      <c r="AO445" s="135" t="s">
        <v>57</v>
      </c>
      <c r="AP445" s="135"/>
      <c r="AQ445" s="16"/>
      <c r="AR445" s="16"/>
      <c r="AS445" s="16"/>
      <c r="AT445" s="16"/>
      <c r="AU445" s="1"/>
      <c r="AV445" s="1"/>
      <c r="AW445" s="1"/>
      <c r="AX445" s="1"/>
      <c r="AY445" s="1"/>
      <c r="AZ445" s="1"/>
      <c r="BA445" s="1"/>
      <c r="BB445" s="1"/>
      <c r="BC445" s="1"/>
      <c r="BD445" s="1"/>
    </row>
    <row r="446" spans="1:56" ht="15" customHeight="1" x14ac:dyDescent="0.2">
      <c r="A446" s="3"/>
      <c r="B446" s="18"/>
      <c r="C446" s="17"/>
      <c r="D446" s="17"/>
      <c r="E446" s="17"/>
      <c r="F446" s="17"/>
      <c r="G446" s="17"/>
      <c r="H446" s="17"/>
      <c r="I446" s="89"/>
      <c r="J446" s="89"/>
      <c r="K446" s="89"/>
      <c r="L446" s="89"/>
      <c r="M446" s="89"/>
      <c r="N446" s="89"/>
      <c r="O446" s="16"/>
      <c r="P446" s="16"/>
      <c r="Q446" s="16"/>
      <c r="R446" s="11"/>
      <c r="S446" s="11"/>
      <c r="T446" s="11"/>
      <c r="U446" s="11"/>
      <c r="V446" s="16"/>
      <c r="W446" s="16"/>
      <c r="X446" s="16"/>
      <c r="Y446" s="12"/>
      <c r="Z446" s="12"/>
      <c r="AA446" s="12"/>
      <c r="AB446" s="12"/>
      <c r="AC446" s="12"/>
      <c r="AD446" s="12"/>
      <c r="AE446" s="25"/>
      <c r="AF446" s="16"/>
      <c r="AG446" s="13"/>
      <c r="AH446" s="13"/>
      <c r="AI446" s="13"/>
      <c r="AJ446" s="13"/>
      <c r="AK446" s="13"/>
      <c r="AL446" s="13"/>
      <c r="AM446" s="13"/>
      <c r="AN446" s="13"/>
      <c r="AO446" s="16"/>
      <c r="AP446" s="16"/>
      <c r="AQ446" s="16"/>
      <c r="AR446" s="16"/>
      <c r="AS446" s="16"/>
      <c r="AT446" s="16"/>
      <c r="AU446" s="1"/>
      <c r="AV446" s="1"/>
      <c r="AW446" s="1"/>
      <c r="AX446" s="1"/>
      <c r="AY446" s="1"/>
      <c r="AZ446" s="1"/>
      <c r="BA446" s="1"/>
      <c r="BB446" s="1"/>
      <c r="BC446" s="1"/>
      <c r="BD446" s="1"/>
    </row>
    <row r="447" spans="1:56" ht="15" customHeight="1" x14ac:dyDescent="0.2">
      <c r="A447" s="3">
        <v>42</v>
      </c>
      <c r="B447" s="165" t="s">
        <v>210</v>
      </c>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6"/>
      <c r="AR447" s="16"/>
      <c r="AS447" s="16"/>
      <c r="AT447" s="16"/>
      <c r="AU447" s="1"/>
      <c r="AV447" s="1"/>
      <c r="AW447" s="1"/>
      <c r="AX447" s="1"/>
      <c r="AY447" s="1"/>
      <c r="AZ447" s="1"/>
      <c r="BA447" s="1"/>
      <c r="BB447" s="1"/>
      <c r="BC447" s="1"/>
      <c r="BD447" s="1"/>
    </row>
    <row r="448" spans="1:56" ht="15" customHeight="1" x14ac:dyDescent="0.2">
      <c r="A448" s="3"/>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6"/>
      <c r="AR448" s="16"/>
      <c r="AS448" s="16"/>
      <c r="AT448" s="16"/>
      <c r="AU448" s="1"/>
      <c r="AV448" s="1"/>
      <c r="AW448" s="1"/>
      <c r="AX448" s="1"/>
      <c r="AY448" s="1"/>
      <c r="AZ448" s="1"/>
      <c r="BA448" s="1"/>
      <c r="BB448" s="1"/>
      <c r="BC448" s="1"/>
      <c r="BD448" s="1"/>
    </row>
    <row r="449" spans="1:56" ht="15" customHeight="1" x14ac:dyDescent="0.2">
      <c r="A449" s="3"/>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
      <c r="AV449" s="1"/>
      <c r="AW449" s="1"/>
      <c r="AX449" s="1"/>
      <c r="AY449" s="1"/>
      <c r="AZ449" s="1"/>
      <c r="BA449" s="1"/>
      <c r="BB449" s="1"/>
      <c r="BC449" s="1"/>
      <c r="BD449" s="1"/>
    </row>
    <row r="450" spans="1:56" ht="15" customHeight="1" x14ac:dyDescent="0.2">
      <c r="A450" s="3"/>
      <c r="B450" s="16"/>
      <c r="C450" s="16"/>
      <c r="D450" s="16"/>
      <c r="E450" s="16"/>
      <c r="F450" s="16"/>
      <c r="G450" s="16"/>
      <c r="H450" s="16"/>
      <c r="I450" s="171" t="s">
        <v>78</v>
      </c>
      <c r="J450" s="172"/>
      <c r="K450" s="172"/>
      <c r="L450" s="172"/>
      <c r="M450" s="172"/>
      <c r="N450" s="172"/>
      <c r="O450" s="172"/>
      <c r="P450" s="172"/>
      <c r="Q450" s="25"/>
      <c r="R450" s="173" t="s">
        <v>79</v>
      </c>
      <c r="S450" s="172"/>
      <c r="T450" s="172"/>
      <c r="U450" s="172"/>
      <c r="V450" s="20"/>
      <c r="W450" s="171" t="s">
        <v>80</v>
      </c>
      <c r="X450" s="174"/>
      <c r="Y450" s="174"/>
      <c r="Z450" s="174"/>
      <c r="AA450" s="174"/>
      <c r="AB450" s="174"/>
      <c r="AC450" s="174"/>
      <c r="AD450" s="174"/>
      <c r="AE450" s="174"/>
      <c r="AF450" s="172"/>
      <c r="AG450" s="172"/>
      <c r="AH450" s="16"/>
      <c r="AI450" s="14"/>
      <c r="AJ450" s="17"/>
      <c r="AK450" s="17"/>
      <c r="AL450" s="17"/>
      <c r="AM450" s="17"/>
      <c r="AN450" s="17"/>
      <c r="AO450" s="17"/>
      <c r="AP450" s="17"/>
      <c r="AQ450" s="17"/>
      <c r="AR450" s="16"/>
      <c r="AS450" s="16"/>
      <c r="AT450" s="16"/>
      <c r="AU450" s="1"/>
      <c r="AV450" s="1"/>
      <c r="AW450" s="1"/>
      <c r="AX450" s="1"/>
      <c r="AY450" s="1"/>
      <c r="AZ450" s="1"/>
      <c r="BA450" s="1"/>
      <c r="BB450" s="1"/>
      <c r="BC450" s="1"/>
      <c r="BD450" s="1"/>
    </row>
    <row r="451" spans="1:56" ht="15" customHeight="1" x14ac:dyDescent="0.2">
      <c r="A451" s="3"/>
      <c r="B451" s="16"/>
      <c r="C451" s="16"/>
      <c r="D451" s="16"/>
      <c r="E451" s="16"/>
      <c r="F451" s="16"/>
      <c r="G451" s="16"/>
      <c r="H451" s="16"/>
      <c r="I451" s="172"/>
      <c r="J451" s="172"/>
      <c r="K451" s="172"/>
      <c r="L451" s="172"/>
      <c r="M451" s="172"/>
      <c r="N451" s="172"/>
      <c r="O451" s="172"/>
      <c r="P451" s="172"/>
      <c r="Q451" s="25"/>
      <c r="R451" s="172"/>
      <c r="S451" s="172"/>
      <c r="T451" s="172"/>
      <c r="U451" s="172"/>
      <c r="V451" s="20"/>
      <c r="W451" s="174"/>
      <c r="X451" s="174"/>
      <c r="Y451" s="174"/>
      <c r="Z451" s="174"/>
      <c r="AA451" s="174"/>
      <c r="AB451" s="174"/>
      <c r="AC451" s="174"/>
      <c r="AD451" s="174"/>
      <c r="AE451" s="174"/>
      <c r="AF451" s="172"/>
      <c r="AG451" s="172"/>
      <c r="AH451" s="16"/>
      <c r="AI451" s="17"/>
      <c r="AJ451" s="17"/>
      <c r="AK451" s="17"/>
      <c r="AL451" s="17"/>
      <c r="AM451" s="17"/>
      <c r="AN451" s="17"/>
      <c r="AO451" s="17"/>
      <c r="AP451" s="17"/>
      <c r="AQ451" s="17"/>
      <c r="AR451" s="16"/>
      <c r="AS451" s="16"/>
      <c r="AT451" s="16"/>
      <c r="AU451" s="1"/>
      <c r="AV451" s="1"/>
      <c r="AW451" s="1"/>
      <c r="AX451" s="1"/>
      <c r="AY451" s="1"/>
      <c r="AZ451" s="1"/>
      <c r="BA451" s="1"/>
      <c r="BB451" s="1"/>
      <c r="BC451" s="1"/>
      <c r="BD451" s="1"/>
    </row>
    <row r="452" spans="1:56" ht="2.25" customHeight="1" x14ac:dyDescent="0.2">
      <c r="A452" s="3"/>
      <c r="B452" s="16"/>
      <c r="C452" s="16"/>
      <c r="D452" s="16"/>
      <c r="E452" s="16"/>
      <c r="F452" s="16"/>
      <c r="G452" s="16"/>
      <c r="H452" s="16"/>
      <c r="I452" s="16"/>
      <c r="J452" s="16"/>
      <c r="K452" s="16"/>
      <c r="L452" s="16"/>
      <c r="M452" s="16"/>
      <c r="N452" s="16"/>
      <c r="O452" s="16"/>
      <c r="P452" s="16"/>
      <c r="Q452" s="16"/>
      <c r="R452" s="24"/>
      <c r="S452" s="24"/>
      <c r="T452" s="24"/>
      <c r="U452" s="24"/>
      <c r="V452" s="52"/>
      <c r="W452" s="52"/>
      <c r="X452" s="52"/>
      <c r="Y452" s="52"/>
      <c r="Z452" s="52"/>
      <c r="AA452" s="52"/>
      <c r="AB452" s="52"/>
      <c r="AC452" s="52"/>
      <c r="AD452" s="52"/>
      <c r="AE452" s="20"/>
      <c r="AF452" s="20"/>
      <c r="AG452" s="16"/>
      <c r="AH452" s="16"/>
      <c r="AI452" s="16"/>
      <c r="AJ452" s="16"/>
      <c r="AK452" s="16"/>
      <c r="AL452" s="16"/>
      <c r="AM452" s="16"/>
      <c r="AN452" s="16"/>
      <c r="AO452" s="16"/>
      <c r="AP452" s="16"/>
      <c r="AQ452" s="16"/>
      <c r="AR452" s="16"/>
      <c r="AS452" s="16"/>
      <c r="AT452" s="16"/>
      <c r="AU452" s="1"/>
      <c r="AV452" s="1"/>
      <c r="AW452" s="1"/>
      <c r="AX452" s="1"/>
      <c r="AY452" s="1"/>
      <c r="AZ452" s="1"/>
      <c r="BA452" s="1"/>
      <c r="BB452" s="1"/>
      <c r="BC452" s="1"/>
      <c r="BD452" s="1"/>
    </row>
    <row r="453" spans="1:56" ht="15" customHeight="1" x14ac:dyDescent="0.2">
      <c r="A453" s="3"/>
      <c r="B453" s="112" t="s">
        <v>209</v>
      </c>
      <c r="C453" s="112"/>
      <c r="D453" s="112"/>
      <c r="E453" s="112"/>
      <c r="F453" s="112"/>
      <c r="G453" s="112"/>
      <c r="H453" s="175"/>
      <c r="I453" s="154"/>
      <c r="J453" s="155"/>
      <c r="K453" s="155"/>
      <c r="L453" s="155"/>
      <c r="M453" s="155"/>
      <c r="N453" s="156"/>
      <c r="O453" s="144" t="s">
        <v>69</v>
      </c>
      <c r="P453" s="144"/>
      <c r="Q453" s="25"/>
      <c r="R453" s="167"/>
      <c r="S453" s="168"/>
      <c r="T453" s="168"/>
      <c r="U453" s="169"/>
      <c r="V453" s="16"/>
      <c r="W453" s="25"/>
      <c r="X453" s="25"/>
      <c r="Y453" s="25"/>
      <c r="Z453" s="140">
        <f>IF(R453=0,I453,IF(R453&lt;1920,I453*0.7,IF(R453&lt;1970,I453*0.9,I453)))</f>
        <v>0</v>
      </c>
      <c r="AA453" s="141"/>
      <c r="AB453" s="141"/>
      <c r="AC453" s="141"/>
      <c r="AD453" s="141"/>
      <c r="AE453" s="142"/>
      <c r="AF453" s="144" t="s">
        <v>69</v>
      </c>
      <c r="AG453" s="144"/>
      <c r="AH453" s="16"/>
      <c r="AI453" s="16"/>
      <c r="AJ453" s="16"/>
      <c r="AK453" s="16"/>
      <c r="AL453" s="16"/>
      <c r="AM453" s="16"/>
      <c r="AN453" s="16"/>
      <c r="AO453" s="16"/>
      <c r="AP453" s="16"/>
      <c r="AQ453" s="16"/>
      <c r="AR453" s="16"/>
      <c r="AS453" s="16"/>
      <c r="AT453" s="16"/>
      <c r="AU453" s="1"/>
      <c r="AV453" s="1"/>
      <c r="AW453" s="1"/>
      <c r="AX453" s="1"/>
      <c r="AY453" s="1"/>
      <c r="AZ453" s="1"/>
      <c r="BA453" s="1"/>
      <c r="BB453" s="1"/>
      <c r="BC453" s="1"/>
      <c r="BD453" s="1"/>
    </row>
    <row r="454" spans="1:56" ht="2.25" customHeight="1" x14ac:dyDescent="0.2">
      <c r="A454" s="3"/>
      <c r="B454" s="16"/>
      <c r="C454" s="16"/>
      <c r="D454" s="16"/>
      <c r="E454" s="16"/>
      <c r="F454" s="16"/>
      <c r="G454" s="16"/>
      <c r="H454" s="16"/>
      <c r="I454" s="72"/>
      <c r="J454" s="72"/>
      <c r="K454" s="72"/>
      <c r="L454" s="72"/>
      <c r="M454" s="72"/>
      <c r="N454" s="72"/>
      <c r="O454" s="16"/>
      <c r="P454" s="16"/>
      <c r="Q454" s="16"/>
      <c r="R454" s="24"/>
      <c r="S454" s="24"/>
      <c r="T454" s="24"/>
      <c r="U454" s="24"/>
      <c r="V454" s="52"/>
      <c r="W454" s="52"/>
      <c r="X454" s="52"/>
      <c r="Y454" s="52"/>
      <c r="Z454" s="107"/>
      <c r="AA454" s="107"/>
      <c r="AB454" s="107"/>
      <c r="AC454" s="107"/>
      <c r="AD454" s="107"/>
      <c r="AE454" s="108"/>
      <c r="AF454" s="20"/>
      <c r="AG454" s="16"/>
      <c r="AH454" s="16"/>
      <c r="AI454" s="16"/>
      <c r="AJ454" s="16"/>
      <c r="AK454" s="16"/>
      <c r="AL454" s="16"/>
      <c r="AM454" s="16"/>
      <c r="AN454" s="16"/>
      <c r="AO454" s="16"/>
      <c r="AP454" s="16"/>
      <c r="AQ454" s="16"/>
      <c r="AR454" s="16"/>
      <c r="AS454" s="16"/>
      <c r="AT454" s="16"/>
      <c r="AU454" s="1"/>
      <c r="AV454" s="1"/>
      <c r="AW454" s="1"/>
      <c r="AX454" s="1"/>
      <c r="AY454" s="1"/>
      <c r="AZ454" s="1"/>
      <c r="BA454" s="1"/>
      <c r="BB454" s="1"/>
      <c r="BC454" s="1"/>
      <c r="BD454" s="1"/>
    </row>
    <row r="455" spans="1:56" ht="15" customHeight="1" x14ac:dyDescent="0.2">
      <c r="A455" s="3"/>
      <c r="B455" s="112" t="s">
        <v>94</v>
      </c>
      <c r="C455" s="112"/>
      <c r="D455" s="112"/>
      <c r="E455" s="112"/>
      <c r="F455" s="112"/>
      <c r="G455" s="112"/>
      <c r="H455" s="175"/>
      <c r="I455" s="154"/>
      <c r="J455" s="155"/>
      <c r="K455" s="155"/>
      <c r="L455" s="155"/>
      <c r="M455" s="155"/>
      <c r="N455" s="156"/>
      <c r="O455" s="144" t="s">
        <v>69</v>
      </c>
      <c r="P455" s="144"/>
      <c r="Q455" s="25"/>
      <c r="R455" s="176"/>
      <c r="S455" s="177"/>
      <c r="T455" s="177"/>
      <c r="U455" s="178"/>
      <c r="V455" s="16"/>
      <c r="W455" s="25"/>
      <c r="X455" s="25"/>
      <c r="Y455" s="16"/>
      <c r="Z455" s="140">
        <f>IF(R455=0,I455,IF(R455&lt;1920,I455*0.7,IF(R455&lt;1970,I455*0.9,I455)))</f>
        <v>0</v>
      </c>
      <c r="AA455" s="141"/>
      <c r="AB455" s="141"/>
      <c r="AC455" s="141"/>
      <c r="AD455" s="141"/>
      <c r="AE455" s="142"/>
      <c r="AF455" s="144" t="s">
        <v>69</v>
      </c>
      <c r="AG455" s="144"/>
      <c r="AH455" s="16"/>
      <c r="AI455" s="16"/>
      <c r="AJ455" s="16"/>
      <c r="AK455" s="16"/>
      <c r="AL455" s="16"/>
      <c r="AM455" s="16"/>
      <c r="AN455" s="16"/>
      <c r="AO455" s="16"/>
      <c r="AP455" s="16"/>
      <c r="AQ455" s="16"/>
      <c r="AR455" s="16"/>
      <c r="AS455" s="16"/>
      <c r="AT455" s="16"/>
      <c r="AU455" s="1"/>
      <c r="AV455" s="1"/>
      <c r="AW455" s="1"/>
      <c r="AX455" s="1"/>
      <c r="AY455" s="1"/>
      <c r="AZ455" s="1"/>
      <c r="BA455" s="1"/>
      <c r="BB455" s="1"/>
      <c r="BC455" s="1"/>
      <c r="BD455" s="1"/>
    </row>
    <row r="456" spans="1:56" ht="2.25" customHeight="1" x14ac:dyDescent="0.2">
      <c r="A456" s="3"/>
      <c r="B456" s="16"/>
      <c r="C456" s="16"/>
      <c r="D456" s="16"/>
      <c r="E456" s="16"/>
      <c r="F456" s="16"/>
      <c r="G456" s="16"/>
      <c r="H456" s="16"/>
      <c r="I456" s="72"/>
      <c r="J456" s="72"/>
      <c r="K456" s="72"/>
      <c r="L456" s="72"/>
      <c r="M456" s="72"/>
      <c r="N456" s="72"/>
      <c r="O456" s="16"/>
      <c r="P456" s="16"/>
      <c r="Q456" s="16"/>
      <c r="R456" s="24"/>
      <c r="S456" s="24"/>
      <c r="T456" s="24"/>
      <c r="U456" s="24"/>
      <c r="V456" s="52"/>
      <c r="W456" s="52"/>
      <c r="X456" s="52"/>
      <c r="Y456" s="52"/>
      <c r="Z456" s="107"/>
      <c r="AA456" s="107"/>
      <c r="AB456" s="107"/>
      <c r="AC456" s="107"/>
      <c r="AD456" s="107"/>
      <c r="AE456" s="108"/>
      <c r="AF456" s="20"/>
      <c r="AG456" s="16"/>
      <c r="AH456" s="16"/>
      <c r="AI456" s="16"/>
      <c r="AJ456" s="16"/>
      <c r="AK456" s="16"/>
      <c r="AL456" s="16"/>
      <c r="AM456" s="16"/>
      <c r="AN456" s="16"/>
      <c r="AO456" s="16"/>
      <c r="AP456" s="16"/>
      <c r="AQ456" s="16"/>
      <c r="AR456" s="16"/>
      <c r="AS456" s="16"/>
      <c r="AT456" s="16"/>
      <c r="AU456" s="1"/>
      <c r="AV456" s="1"/>
      <c r="AW456" s="1"/>
      <c r="AX456" s="1"/>
      <c r="AY456" s="1"/>
      <c r="AZ456" s="1"/>
      <c r="BA456" s="1"/>
      <c r="BB456" s="1"/>
      <c r="BC456" s="1"/>
      <c r="BD456" s="1"/>
    </row>
    <row r="457" spans="1:56" ht="15" customHeight="1" x14ac:dyDescent="0.2">
      <c r="A457" s="3"/>
      <c r="B457" s="139" t="s">
        <v>95</v>
      </c>
      <c r="C457" s="139"/>
      <c r="D457" s="139"/>
      <c r="E457" s="139"/>
      <c r="F457" s="139"/>
      <c r="G457" s="139"/>
      <c r="H457" s="187"/>
      <c r="I457" s="154"/>
      <c r="J457" s="155"/>
      <c r="K457" s="155"/>
      <c r="L457" s="155"/>
      <c r="M457" s="155"/>
      <c r="N457" s="156"/>
      <c r="O457" s="144" t="s">
        <v>69</v>
      </c>
      <c r="P457" s="144"/>
      <c r="Q457" s="25"/>
      <c r="R457" s="176"/>
      <c r="S457" s="177"/>
      <c r="T457" s="177"/>
      <c r="U457" s="178"/>
      <c r="V457" s="16"/>
      <c r="W457" s="25"/>
      <c r="X457" s="25"/>
      <c r="Y457" s="16"/>
      <c r="Z457" s="140">
        <f>IF(R457=0,I457,IF(R457&lt;1920,I457*0.7,IF(R457&lt;1970,I457*0.9,I457)))</f>
        <v>0</v>
      </c>
      <c r="AA457" s="141"/>
      <c r="AB457" s="141"/>
      <c r="AC457" s="141"/>
      <c r="AD457" s="141"/>
      <c r="AE457" s="142"/>
      <c r="AF457" s="144" t="s">
        <v>69</v>
      </c>
      <c r="AG457" s="144"/>
      <c r="AH457" s="16"/>
      <c r="AI457" s="16"/>
      <c r="AJ457" s="16"/>
      <c r="AK457" s="16"/>
      <c r="AL457" s="16"/>
      <c r="AM457" s="16"/>
      <c r="AN457" s="16"/>
      <c r="AO457" s="16"/>
      <c r="AP457" s="16"/>
      <c r="AQ457" s="16"/>
      <c r="AR457" s="16"/>
      <c r="AS457" s="16"/>
      <c r="AT457" s="16"/>
      <c r="AU457" s="1"/>
      <c r="AV457" s="1"/>
      <c r="AW457" s="1"/>
      <c r="AX457" s="1"/>
      <c r="AY457" s="1"/>
      <c r="AZ457" s="1"/>
      <c r="BA457" s="1"/>
      <c r="BB457" s="1"/>
      <c r="BC457" s="1"/>
      <c r="BD457" s="1"/>
    </row>
    <row r="458" spans="1:56" ht="15" customHeight="1" x14ac:dyDescent="0.2">
      <c r="A458" s="3"/>
      <c r="B458" s="16"/>
      <c r="C458" s="16"/>
      <c r="D458" s="16"/>
      <c r="E458" s="16"/>
      <c r="F458" s="16"/>
      <c r="G458" s="16"/>
      <c r="H458" s="16"/>
      <c r="I458" s="16"/>
      <c r="J458" s="16"/>
      <c r="K458" s="16"/>
      <c r="L458" s="16"/>
      <c r="M458" s="16"/>
      <c r="N458" s="16"/>
      <c r="O458" s="16"/>
      <c r="P458" s="16"/>
      <c r="Q458" s="16"/>
      <c r="R458" s="24"/>
      <c r="S458" s="24"/>
      <c r="T458" s="24"/>
      <c r="U458" s="24"/>
      <c r="V458" s="52"/>
      <c r="W458" s="52"/>
      <c r="X458" s="52"/>
      <c r="Y458" s="52"/>
      <c r="Z458" s="52"/>
      <c r="AA458" s="52"/>
      <c r="AB458" s="52"/>
      <c r="AC458" s="52"/>
      <c r="AD458" s="52"/>
      <c r="AE458" s="20"/>
      <c r="AF458" s="20"/>
      <c r="AG458" s="16"/>
      <c r="AH458" s="16"/>
      <c r="AI458" s="16"/>
      <c r="AJ458" s="16"/>
      <c r="AK458" s="16"/>
      <c r="AL458" s="16"/>
      <c r="AM458" s="16"/>
      <c r="AN458" s="16"/>
      <c r="AO458" s="16"/>
      <c r="AP458" s="16"/>
      <c r="AQ458" s="16"/>
      <c r="AR458" s="16"/>
      <c r="AS458" s="16"/>
      <c r="AT458" s="16"/>
      <c r="AU458" s="1"/>
      <c r="AV458" s="1"/>
      <c r="AW458" s="1"/>
      <c r="AX458" s="1"/>
      <c r="AY458" s="1"/>
      <c r="AZ458" s="1"/>
      <c r="BA458" s="1"/>
      <c r="BB458" s="1"/>
      <c r="BC458" s="1"/>
      <c r="BD458" s="1"/>
    </row>
    <row r="459" spans="1:56" ht="15" customHeight="1" x14ac:dyDescent="0.2">
      <c r="A459" s="3">
        <v>43</v>
      </c>
      <c r="B459" s="121" t="s">
        <v>211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82"/>
      <c r="AK459" s="183"/>
      <c r="AL459" s="183"/>
      <c r="AM459" s="183"/>
      <c r="AN459" s="183"/>
      <c r="AO459" s="144"/>
      <c r="AP459" s="144"/>
      <c r="AQ459" s="16"/>
      <c r="AR459" s="16"/>
      <c r="AS459" s="16"/>
      <c r="AT459" s="16"/>
      <c r="AU459" s="1"/>
      <c r="AV459" s="1"/>
      <c r="AW459" s="1"/>
      <c r="AX459" s="1"/>
      <c r="AY459" s="1"/>
      <c r="AZ459" s="1"/>
      <c r="BA459" s="1"/>
      <c r="BB459" s="1"/>
      <c r="BC459" s="1"/>
      <c r="BD459" s="1"/>
    </row>
    <row r="460" spans="1:56" ht="15" customHeight="1" x14ac:dyDescent="0.2">
      <c r="A460" s="3"/>
      <c r="B460" s="16"/>
      <c r="C460" s="16"/>
      <c r="D460" s="16"/>
      <c r="E460" s="16"/>
      <c r="F460" s="16"/>
      <c r="G460" s="16"/>
      <c r="H460" s="16"/>
      <c r="I460" s="16"/>
      <c r="J460" s="16"/>
      <c r="K460" s="16"/>
      <c r="L460" s="16"/>
      <c r="M460" s="16"/>
      <c r="N460" s="16"/>
      <c r="O460" s="16"/>
      <c r="P460" s="16"/>
      <c r="Q460" s="16"/>
      <c r="R460" s="24"/>
      <c r="S460" s="24"/>
      <c r="T460" s="24"/>
      <c r="U460" s="24"/>
      <c r="V460" s="52"/>
      <c r="W460" s="52"/>
      <c r="X460" s="52"/>
      <c r="Y460" s="52"/>
      <c r="Z460" s="52"/>
      <c r="AA460" s="52"/>
      <c r="AB460" s="52"/>
      <c r="AC460" s="52"/>
      <c r="AD460" s="52"/>
      <c r="AE460" s="20"/>
      <c r="AF460" s="20"/>
      <c r="AG460" s="16"/>
      <c r="AH460" s="16"/>
      <c r="AI460" s="16"/>
      <c r="AJ460" s="16"/>
      <c r="AK460" s="16"/>
      <c r="AL460" s="16"/>
      <c r="AM460" s="16"/>
      <c r="AN460" s="16"/>
      <c r="AO460" s="16"/>
      <c r="AP460" s="16"/>
      <c r="AQ460" s="16"/>
      <c r="AR460" s="16"/>
      <c r="AS460" s="16"/>
      <c r="AT460" s="16"/>
      <c r="AU460" s="1"/>
      <c r="AV460" s="1"/>
      <c r="AW460" s="1"/>
      <c r="AX460" s="1"/>
      <c r="AY460" s="1"/>
      <c r="AZ460" s="1"/>
      <c r="BA460" s="1"/>
      <c r="BB460" s="1"/>
      <c r="BC460" s="1"/>
      <c r="BD460" s="1"/>
    </row>
    <row r="461" spans="1:56" ht="15" customHeight="1" x14ac:dyDescent="0.2">
      <c r="A461" s="3"/>
      <c r="B461" s="166" t="s">
        <v>209</v>
      </c>
      <c r="C461" s="166"/>
      <c r="D461" s="166"/>
      <c r="E461" s="166"/>
      <c r="F461" s="166"/>
      <c r="G461" s="166"/>
      <c r="H461" s="166"/>
      <c r="I461" s="25"/>
      <c r="J461" s="140">
        <f>IF(Y441-Z453&lt;0,0,Y441-Z453)</f>
        <v>0</v>
      </c>
      <c r="K461" s="141"/>
      <c r="L461" s="141"/>
      <c r="M461" s="142"/>
      <c r="N461" s="144" t="s">
        <v>69</v>
      </c>
      <c r="O461" s="144"/>
      <c r="P461" s="25"/>
      <c r="Q461" s="25"/>
      <c r="R461" s="11"/>
      <c r="S461" s="11"/>
      <c r="T461" s="11"/>
      <c r="U461" s="11"/>
      <c r="V461" s="16"/>
      <c r="W461" s="25"/>
      <c r="X461" s="25"/>
      <c r="Y461" s="16"/>
      <c r="Z461" s="12"/>
      <c r="AA461" s="12"/>
      <c r="AB461" s="12"/>
      <c r="AC461" s="12"/>
      <c r="AD461" s="12"/>
      <c r="AE461" s="12"/>
      <c r="AF461" s="25"/>
      <c r="AG461" s="25"/>
      <c r="AH461" s="16"/>
      <c r="AI461" s="16"/>
      <c r="AJ461" s="16"/>
      <c r="AK461" s="16"/>
      <c r="AL461" s="16"/>
      <c r="AM461" s="16"/>
      <c r="AN461" s="16"/>
      <c r="AO461" s="16"/>
      <c r="AP461" s="16"/>
      <c r="AQ461" s="16"/>
      <c r="AR461" s="16"/>
      <c r="AS461" s="16"/>
      <c r="AT461" s="16"/>
      <c r="AU461" s="1"/>
      <c r="AV461" s="1"/>
      <c r="AW461" s="1"/>
      <c r="AX461" s="1"/>
      <c r="AY461" s="1"/>
      <c r="AZ461" s="1"/>
      <c r="BA461" s="1"/>
      <c r="BB461" s="1"/>
      <c r="BC461" s="1"/>
      <c r="BD461" s="1"/>
    </row>
    <row r="462" spans="1:56" ht="2.25" customHeight="1" x14ac:dyDescent="0.2">
      <c r="A462" s="3"/>
      <c r="B462" s="47"/>
      <c r="C462" s="47"/>
      <c r="D462" s="47"/>
      <c r="E462" s="47"/>
      <c r="F462" s="47"/>
      <c r="G462" s="47"/>
      <c r="H462" s="47"/>
      <c r="I462" s="47"/>
      <c r="J462" s="109"/>
      <c r="K462" s="109"/>
      <c r="L462" s="109"/>
      <c r="M462" s="109"/>
      <c r="N462" s="47"/>
      <c r="O462" s="47"/>
      <c r="P462" s="16"/>
      <c r="Q462" s="16"/>
      <c r="R462" s="24"/>
      <c r="S462" s="24"/>
      <c r="T462" s="24"/>
      <c r="U462" s="24"/>
      <c r="V462" s="52"/>
      <c r="W462" s="52"/>
      <c r="X462" s="52"/>
      <c r="Y462" s="52"/>
      <c r="Z462" s="52"/>
      <c r="AA462" s="52"/>
      <c r="AB462" s="52"/>
      <c r="AC462" s="52"/>
      <c r="AD462" s="52"/>
      <c r="AE462" s="20"/>
      <c r="AF462" s="20"/>
      <c r="AG462" s="16"/>
      <c r="AH462" s="16"/>
      <c r="AI462" s="16"/>
      <c r="AJ462" s="16"/>
      <c r="AK462" s="16"/>
      <c r="AL462" s="16"/>
      <c r="AM462" s="16"/>
      <c r="AN462" s="16"/>
      <c r="AO462" s="16"/>
      <c r="AP462" s="16"/>
      <c r="AQ462" s="16"/>
      <c r="AR462" s="16"/>
      <c r="AS462" s="16"/>
      <c r="AT462" s="16"/>
      <c r="AU462" s="1"/>
      <c r="AV462" s="1"/>
      <c r="AW462" s="1"/>
      <c r="AX462" s="1"/>
      <c r="AY462" s="1"/>
      <c r="AZ462" s="1"/>
      <c r="BA462" s="1"/>
      <c r="BB462" s="1"/>
      <c r="BC462" s="1"/>
      <c r="BD462" s="1"/>
    </row>
    <row r="463" spans="1:56" ht="15" customHeight="1" x14ac:dyDescent="0.2">
      <c r="A463" s="3"/>
      <c r="B463" s="166" t="s">
        <v>94</v>
      </c>
      <c r="C463" s="166"/>
      <c r="D463" s="166"/>
      <c r="E463" s="166"/>
      <c r="F463" s="166"/>
      <c r="G463" s="166"/>
      <c r="H463" s="166"/>
      <c r="I463" s="25"/>
      <c r="J463" s="140">
        <f>IF(Y443-Z455&lt;0,0,Y443-Z455)</f>
        <v>0</v>
      </c>
      <c r="K463" s="141"/>
      <c r="L463" s="141"/>
      <c r="M463" s="142"/>
      <c r="N463" s="144" t="s">
        <v>69</v>
      </c>
      <c r="O463" s="144"/>
      <c r="P463" s="25"/>
      <c r="Q463" s="25"/>
      <c r="R463" s="11"/>
      <c r="S463" s="11"/>
      <c r="T463" s="11"/>
      <c r="U463" s="11"/>
      <c r="V463" s="16"/>
      <c r="W463" s="25"/>
      <c r="X463" s="25"/>
      <c r="Y463" s="16"/>
      <c r="Z463" s="12"/>
      <c r="AA463" s="12"/>
      <c r="AB463" s="12"/>
      <c r="AC463" s="12"/>
      <c r="AD463" s="12"/>
      <c r="AE463" s="12"/>
      <c r="AF463" s="25"/>
      <c r="AG463" s="25"/>
      <c r="AH463" s="16"/>
      <c r="AI463" s="16"/>
      <c r="AJ463" s="16"/>
      <c r="AK463" s="16"/>
      <c r="AL463" s="16"/>
      <c r="AM463" s="16"/>
      <c r="AN463" s="16"/>
      <c r="AO463" s="16"/>
      <c r="AP463" s="16"/>
      <c r="AQ463" s="16"/>
      <c r="AR463" s="16"/>
      <c r="AS463" s="16"/>
      <c r="AT463" s="16"/>
      <c r="AU463" s="1"/>
      <c r="AV463" s="1"/>
      <c r="AW463" s="1"/>
      <c r="AX463" s="1"/>
      <c r="AY463" s="1"/>
      <c r="AZ463" s="1"/>
      <c r="BA463" s="1"/>
      <c r="BB463" s="1"/>
      <c r="BC463" s="1"/>
      <c r="BD463" s="1"/>
    </row>
    <row r="464" spans="1:56" ht="2.25" customHeight="1" x14ac:dyDescent="0.2">
      <c r="A464" s="3"/>
      <c r="B464" s="47"/>
      <c r="C464" s="47"/>
      <c r="D464" s="47"/>
      <c r="E464" s="47"/>
      <c r="F464" s="47"/>
      <c r="G464" s="47"/>
      <c r="H464" s="47"/>
      <c r="I464" s="47"/>
      <c r="J464" s="109"/>
      <c r="K464" s="109"/>
      <c r="L464" s="109"/>
      <c r="M464" s="109"/>
      <c r="N464" s="47"/>
      <c r="O464" s="47"/>
      <c r="P464" s="16"/>
      <c r="Q464" s="16"/>
      <c r="R464" s="24"/>
      <c r="S464" s="24"/>
      <c r="T464" s="24"/>
      <c r="U464" s="24"/>
      <c r="V464" s="52"/>
      <c r="W464" s="52"/>
      <c r="X464" s="52"/>
      <c r="Y464" s="52"/>
      <c r="Z464" s="52"/>
      <c r="AA464" s="52"/>
      <c r="AB464" s="52"/>
      <c r="AC464" s="52"/>
      <c r="AD464" s="52"/>
      <c r="AE464" s="20"/>
      <c r="AF464" s="20"/>
      <c r="AG464" s="16"/>
      <c r="AH464" s="16"/>
      <c r="AI464" s="16"/>
      <c r="AJ464" s="16"/>
      <c r="AK464" s="16"/>
      <c r="AL464" s="16"/>
      <c r="AM464" s="16"/>
      <c r="AN464" s="16"/>
      <c r="AO464" s="16"/>
      <c r="AP464" s="16"/>
      <c r="AQ464" s="16"/>
      <c r="AR464" s="16"/>
      <c r="AS464" s="16"/>
      <c r="AT464" s="16"/>
      <c r="AU464" s="1"/>
      <c r="AV464" s="1"/>
      <c r="AW464" s="1"/>
      <c r="AX464" s="1"/>
      <c r="AY464" s="1"/>
      <c r="AZ464" s="1"/>
      <c r="BA464" s="1"/>
      <c r="BB464" s="1"/>
      <c r="BC464" s="1"/>
      <c r="BD464" s="1"/>
    </row>
    <row r="465" spans="1:56" ht="15" customHeight="1" x14ac:dyDescent="0.2">
      <c r="A465" s="3"/>
      <c r="B465" s="166" t="s">
        <v>95</v>
      </c>
      <c r="C465" s="166"/>
      <c r="D465" s="166"/>
      <c r="E465" s="166"/>
      <c r="F465" s="166"/>
      <c r="G465" s="166"/>
      <c r="H465" s="166"/>
      <c r="I465" s="25"/>
      <c r="J465" s="140">
        <f>IF(Y445-Z457&lt;0,0,Y445-Z457)</f>
        <v>0</v>
      </c>
      <c r="K465" s="141"/>
      <c r="L465" s="141"/>
      <c r="M465" s="142"/>
      <c r="N465" s="144" t="s">
        <v>69</v>
      </c>
      <c r="O465" s="144"/>
      <c r="P465" s="25"/>
      <c r="Q465" s="25"/>
      <c r="R465" s="11"/>
      <c r="S465" s="11"/>
      <c r="T465" s="11"/>
      <c r="U465" s="11"/>
      <c r="V465" s="16"/>
      <c r="W465" s="25"/>
      <c r="X465" s="25"/>
      <c r="Y465" s="16"/>
      <c r="Z465" s="12"/>
      <c r="AA465" s="12"/>
      <c r="AB465" s="12"/>
      <c r="AC465" s="12"/>
      <c r="AD465" s="12"/>
      <c r="AE465" s="12"/>
      <c r="AF465" s="25"/>
      <c r="AG465" s="25"/>
      <c r="AH465" s="16"/>
      <c r="AI465" s="16"/>
      <c r="AJ465" s="16"/>
      <c r="AK465" s="16"/>
      <c r="AL465" s="16"/>
      <c r="AM465" s="16"/>
      <c r="AN465" s="16"/>
      <c r="AO465" s="16"/>
      <c r="AP465" s="16"/>
      <c r="AQ465" s="16"/>
      <c r="AR465" s="16"/>
      <c r="AS465" s="16"/>
      <c r="AT465" s="16"/>
      <c r="AU465" s="1"/>
      <c r="AV465" s="1"/>
      <c r="AW465" s="1"/>
      <c r="AX465" s="1"/>
      <c r="AY465" s="1"/>
      <c r="AZ465" s="1"/>
      <c r="BA465" s="1"/>
      <c r="BB465" s="1"/>
      <c r="BC465" s="1"/>
      <c r="BD465" s="1"/>
    </row>
    <row r="466" spans="1:56" ht="15" customHeight="1" x14ac:dyDescent="0.2">
      <c r="A466" s="3"/>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
      <c r="AV466" s="1"/>
      <c r="AW466" s="1"/>
      <c r="AX466" s="1"/>
      <c r="AY466" s="1"/>
      <c r="AZ466" s="1"/>
      <c r="BA466" s="1"/>
      <c r="BB466" s="1"/>
      <c r="BC466" s="1"/>
      <c r="BD466" s="1"/>
    </row>
    <row r="467" spans="1:56" ht="30.75" customHeight="1" x14ac:dyDescent="0.2">
      <c r="A467" s="3">
        <v>44</v>
      </c>
      <c r="B467" s="133" t="s">
        <v>237</v>
      </c>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4"/>
      <c r="AL467" s="134"/>
      <c r="AM467" s="134"/>
      <c r="AN467" s="134"/>
      <c r="AO467" s="134"/>
      <c r="AP467" s="134"/>
      <c r="AQ467" s="16"/>
      <c r="AR467" s="16"/>
      <c r="AS467" s="16"/>
      <c r="AT467" s="16"/>
      <c r="AU467" s="1"/>
      <c r="AV467" s="1"/>
      <c r="AW467" s="1"/>
      <c r="AX467" s="1"/>
      <c r="AY467" s="1"/>
      <c r="AZ467" s="1"/>
      <c r="BA467" s="1"/>
      <c r="BB467" s="1"/>
      <c r="BC467" s="1"/>
      <c r="BD467" s="1"/>
    </row>
    <row r="468" spans="1:56" ht="2.25" customHeight="1" x14ac:dyDescent="0.2">
      <c r="A468" s="3"/>
      <c r="B468" s="16"/>
      <c r="C468" s="16"/>
      <c r="D468" s="16"/>
      <c r="E468" s="16"/>
      <c r="F468" s="16"/>
      <c r="G468" s="16"/>
      <c r="H468" s="16"/>
      <c r="I468" s="16"/>
      <c r="J468" s="16"/>
      <c r="K468" s="16"/>
      <c r="L468" s="16"/>
      <c r="M468" s="16"/>
      <c r="N468" s="15"/>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
      <c r="AV468" s="1"/>
      <c r="AW468" s="1"/>
      <c r="AX468" s="1"/>
      <c r="AY468" s="1"/>
      <c r="AZ468" s="1"/>
      <c r="BA468" s="1"/>
      <c r="BB468" s="1"/>
      <c r="BC468" s="1"/>
      <c r="BD468" s="1"/>
    </row>
    <row r="469" spans="1:56" ht="15" customHeight="1" x14ac:dyDescent="0.2">
      <c r="A469" s="3"/>
      <c r="B469" s="16"/>
      <c r="C469" s="16"/>
      <c r="D469" s="16"/>
      <c r="E469" s="16"/>
      <c r="F469" s="16"/>
      <c r="G469" s="16"/>
      <c r="H469" s="16"/>
      <c r="I469" s="16"/>
      <c r="J469" s="16"/>
      <c r="K469" s="16"/>
      <c r="L469" s="16"/>
      <c r="M469" s="16"/>
      <c r="N469" s="16"/>
      <c r="O469" s="16"/>
      <c r="P469" s="16"/>
      <c r="Q469" s="161" t="s">
        <v>78</v>
      </c>
      <c r="R469" s="162"/>
      <c r="S469" s="162"/>
      <c r="T469" s="162"/>
      <c r="U469" s="162"/>
      <c r="V469" s="162"/>
      <c r="W469" s="162"/>
      <c r="X469" s="162"/>
      <c r="Y469" s="16"/>
      <c r="Z469" s="161" t="s">
        <v>92</v>
      </c>
      <c r="AA469" s="161"/>
      <c r="AB469" s="161"/>
      <c r="AC469" s="161"/>
      <c r="AD469" s="161"/>
      <c r="AE469" s="161"/>
      <c r="AF469" s="161"/>
      <c r="AG469" s="161"/>
      <c r="AH469" s="135"/>
      <c r="AI469" s="135"/>
      <c r="AJ469" s="16"/>
      <c r="AK469" s="16"/>
      <c r="AL469" s="16"/>
      <c r="AM469" s="16"/>
      <c r="AN469" s="16"/>
      <c r="AO469" s="16"/>
      <c r="AP469" s="16"/>
      <c r="AQ469" s="16"/>
      <c r="AR469" s="16"/>
      <c r="AS469" s="16"/>
      <c r="AT469" s="16"/>
      <c r="AU469" s="1"/>
      <c r="AV469" s="1"/>
      <c r="AW469" s="1"/>
      <c r="AX469" s="1"/>
      <c r="AY469" s="1"/>
      <c r="AZ469" s="1"/>
      <c r="BA469" s="1"/>
      <c r="BB469" s="1"/>
      <c r="BC469" s="1"/>
      <c r="BD469" s="1"/>
    </row>
    <row r="470" spans="1:56" ht="2.25" customHeight="1" x14ac:dyDescent="0.2">
      <c r="A470" s="3"/>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
      <c r="AV470" s="1"/>
      <c r="AW470" s="1"/>
      <c r="AX470" s="1"/>
      <c r="AY470" s="1"/>
      <c r="AZ470" s="1"/>
      <c r="BA470" s="1"/>
      <c r="BB470" s="1"/>
      <c r="BC470" s="1"/>
      <c r="BD470" s="1"/>
    </row>
    <row r="471" spans="1:56" ht="15" customHeight="1" x14ac:dyDescent="0.2">
      <c r="A471" s="3"/>
      <c r="B471" s="112" t="s">
        <v>74</v>
      </c>
      <c r="C471" s="135"/>
      <c r="D471" s="135"/>
      <c r="E471" s="135"/>
      <c r="F471" s="135"/>
      <c r="G471" s="135"/>
      <c r="H471" s="135"/>
      <c r="I471" s="135"/>
      <c r="J471" s="135"/>
      <c r="K471" s="135"/>
      <c r="L471" s="135"/>
      <c r="M471" s="135"/>
      <c r="N471" s="135"/>
      <c r="O471" s="135"/>
      <c r="P471" s="16"/>
      <c r="Q471" s="154"/>
      <c r="R471" s="155"/>
      <c r="S471" s="155"/>
      <c r="T471" s="155"/>
      <c r="U471" s="155"/>
      <c r="V471" s="156"/>
      <c r="W471" s="148" t="s">
        <v>69</v>
      </c>
      <c r="X471" s="148"/>
      <c r="Y471" s="50"/>
      <c r="Z471" s="145"/>
      <c r="AA471" s="146"/>
      <c r="AB471" s="146"/>
      <c r="AC471" s="146"/>
      <c r="AD471" s="146"/>
      <c r="AE471" s="146"/>
      <c r="AF471" s="146"/>
      <c r="AG471" s="147"/>
      <c r="AH471" s="135" t="s">
        <v>57</v>
      </c>
      <c r="AI471" s="135"/>
      <c r="AJ471" s="16"/>
      <c r="AK471" s="16"/>
      <c r="AL471" s="16"/>
      <c r="AM471" s="16"/>
      <c r="AN471" s="16"/>
      <c r="AO471" s="16"/>
      <c r="AP471" s="16"/>
      <c r="AQ471" s="16"/>
      <c r="AR471" s="16"/>
      <c r="AS471" s="16"/>
      <c r="AT471" s="16"/>
      <c r="AU471" s="1"/>
      <c r="AV471" s="1"/>
      <c r="AW471" s="1"/>
      <c r="AX471" s="1"/>
      <c r="AY471" s="1"/>
      <c r="AZ471" s="1"/>
      <c r="BA471" s="1"/>
      <c r="BB471" s="1"/>
      <c r="BC471" s="1"/>
      <c r="BD471" s="1"/>
    </row>
    <row r="472" spans="1:56" ht="2.25" customHeight="1" x14ac:dyDescent="0.2">
      <c r="A472" s="3"/>
      <c r="B472" s="16"/>
      <c r="C472" s="16"/>
      <c r="D472" s="16"/>
      <c r="E472" s="16"/>
      <c r="F472" s="16"/>
      <c r="G472" s="16"/>
      <c r="H472" s="16"/>
      <c r="I472" s="16"/>
      <c r="J472" s="16"/>
      <c r="K472" s="16"/>
      <c r="L472" s="16"/>
      <c r="M472" s="16"/>
      <c r="N472" s="16"/>
      <c r="O472" s="15"/>
      <c r="P472" s="15"/>
      <c r="Q472" s="50"/>
      <c r="R472" s="50"/>
      <c r="S472" s="50"/>
      <c r="T472" s="50"/>
      <c r="U472" s="50"/>
      <c r="V472" s="50"/>
      <c r="W472" s="50"/>
      <c r="X472" s="50"/>
      <c r="Y472" s="50"/>
      <c r="Z472" s="50"/>
      <c r="AA472" s="50"/>
      <c r="AB472" s="50"/>
      <c r="AC472" s="50"/>
      <c r="AD472" s="50"/>
      <c r="AE472" s="50"/>
      <c r="AF472" s="50"/>
      <c r="AG472" s="50"/>
      <c r="AH472" s="16"/>
      <c r="AI472" s="16"/>
      <c r="AJ472" s="16"/>
      <c r="AK472" s="16"/>
      <c r="AL472" s="16"/>
      <c r="AM472" s="16"/>
      <c r="AN472" s="16"/>
      <c r="AO472" s="16"/>
      <c r="AP472" s="16"/>
      <c r="AQ472" s="16"/>
      <c r="AR472" s="16"/>
      <c r="AS472" s="16"/>
      <c r="AT472" s="16"/>
      <c r="AU472" s="1"/>
      <c r="AV472" s="1"/>
      <c r="AW472" s="1"/>
      <c r="AX472" s="1"/>
      <c r="AY472" s="1"/>
      <c r="AZ472" s="1"/>
      <c r="BA472" s="1"/>
      <c r="BB472" s="1"/>
      <c r="BC472" s="1"/>
      <c r="BD472" s="1"/>
    </row>
    <row r="473" spans="1:56" ht="15" customHeight="1" x14ac:dyDescent="0.2">
      <c r="A473" s="3"/>
      <c r="B473" s="112" t="s">
        <v>97</v>
      </c>
      <c r="C473" s="135"/>
      <c r="D473" s="135"/>
      <c r="E473" s="135"/>
      <c r="F473" s="135"/>
      <c r="G473" s="135"/>
      <c r="H473" s="135"/>
      <c r="I473" s="135"/>
      <c r="J473" s="135"/>
      <c r="K473" s="135"/>
      <c r="L473" s="135"/>
      <c r="M473" s="135"/>
      <c r="N473" s="135"/>
      <c r="O473" s="135"/>
      <c r="P473" s="16"/>
      <c r="Q473" s="154"/>
      <c r="R473" s="155"/>
      <c r="S473" s="155"/>
      <c r="T473" s="155"/>
      <c r="U473" s="155"/>
      <c r="V473" s="156"/>
      <c r="W473" s="148" t="s">
        <v>69</v>
      </c>
      <c r="X473" s="148"/>
      <c r="Y473" s="50"/>
      <c r="Z473" s="145"/>
      <c r="AA473" s="146"/>
      <c r="AB473" s="146"/>
      <c r="AC473" s="146"/>
      <c r="AD473" s="146"/>
      <c r="AE473" s="146"/>
      <c r="AF473" s="146"/>
      <c r="AG473" s="147"/>
      <c r="AH473" s="135" t="s">
        <v>57</v>
      </c>
      <c r="AI473" s="135"/>
      <c r="AJ473" s="16"/>
      <c r="AK473" s="16"/>
      <c r="AL473" s="16"/>
      <c r="AM473" s="16"/>
      <c r="AN473" s="16"/>
      <c r="AO473" s="16"/>
      <c r="AP473" s="16"/>
      <c r="AQ473" s="16"/>
      <c r="AR473" s="16"/>
      <c r="AS473" s="16"/>
      <c r="AT473" s="16"/>
      <c r="AU473" s="1"/>
      <c r="AV473" s="1"/>
      <c r="AW473" s="1"/>
      <c r="AX473" s="1"/>
      <c r="AY473" s="1"/>
      <c r="AZ473" s="1"/>
      <c r="BA473" s="1"/>
      <c r="BB473" s="1"/>
      <c r="BC473" s="1"/>
      <c r="BD473" s="1"/>
    </row>
    <row r="474" spans="1:56" ht="2.25" customHeight="1" x14ac:dyDescent="0.2">
      <c r="A474" s="3"/>
      <c r="B474" s="16"/>
      <c r="C474" s="16"/>
      <c r="D474" s="16"/>
      <c r="E474" s="16"/>
      <c r="F474" s="16"/>
      <c r="G474" s="16"/>
      <c r="H474" s="16"/>
      <c r="I474" s="16"/>
      <c r="J474" s="16"/>
      <c r="K474" s="16"/>
      <c r="L474" s="16"/>
      <c r="M474" s="16"/>
      <c r="N474" s="16"/>
      <c r="O474" s="16"/>
      <c r="P474" s="16"/>
      <c r="Q474" s="50"/>
      <c r="R474" s="50"/>
      <c r="S474" s="50"/>
      <c r="T474" s="50"/>
      <c r="U474" s="50"/>
      <c r="V474" s="50"/>
      <c r="W474" s="50"/>
      <c r="X474" s="50"/>
      <c r="Y474" s="50"/>
      <c r="Z474" s="50"/>
      <c r="AA474" s="50"/>
      <c r="AB474" s="50"/>
      <c r="AC474" s="50"/>
      <c r="AD474" s="50"/>
      <c r="AE474" s="50"/>
      <c r="AF474" s="50"/>
      <c r="AG474" s="50"/>
      <c r="AH474" s="16"/>
      <c r="AI474" s="16"/>
      <c r="AJ474" s="16"/>
      <c r="AK474" s="16"/>
      <c r="AL474" s="16"/>
      <c r="AM474" s="16"/>
      <c r="AN474" s="16"/>
      <c r="AO474" s="16"/>
      <c r="AP474" s="16"/>
      <c r="AQ474" s="16"/>
      <c r="AR474" s="16"/>
      <c r="AS474" s="16"/>
      <c r="AT474" s="16"/>
      <c r="AU474" s="1"/>
      <c r="AV474" s="1"/>
      <c r="AW474" s="1"/>
      <c r="AX474" s="1"/>
      <c r="AY474" s="1"/>
      <c r="AZ474" s="1"/>
      <c r="BA474" s="1"/>
      <c r="BB474" s="1"/>
      <c r="BC474" s="1"/>
      <c r="BD474" s="1"/>
    </row>
    <row r="475" spans="1:56" ht="15" customHeight="1" x14ac:dyDescent="0.2">
      <c r="A475" s="3"/>
      <c r="B475" s="139" t="s">
        <v>75</v>
      </c>
      <c r="C475" s="134"/>
      <c r="D475" s="134"/>
      <c r="E475" s="134"/>
      <c r="F475" s="134"/>
      <c r="G475" s="134"/>
      <c r="H475" s="134"/>
      <c r="I475" s="134"/>
      <c r="J475" s="134"/>
      <c r="K475" s="134"/>
      <c r="L475" s="134"/>
      <c r="M475" s="134"/>
      <c r="N475" s="134"/>
      <c r="O475" s="134"/>
      <c r="P475" s="17"/>
      <c r="Q475" s="154"/>
      <c r="R475" s="155"/>
      <c r="S475" s="155"/>
      <c r="T475" s="155"/>
      <c r="U475" s="155"/>
      <c r="V475" s="156"/>
      <c r="W475" s="148" t="s">
        <v>69</v>
      </c>
      <c r="X475" s="148"/>
      <c r="Y475" s="50"/>
      <c r="Z475" s="145"/>
      <c r="AA475" s="146"/>
      <c r="AB475" s="146"/>
      <c r="AC475" s="146"/>
      <c r="AD475" s="146"/>
      <c r="AE475" s="146"/>
      <c r="AF475" s="146"/>
      <c r="AG475" s="147"/>
      <c r="AH475" s="135" t="s">
        <v>57</v>
      </c>
      <c r="AI475" s="135"/>
      <c r="AJ475" s="16"/>
      <c r="AK475" s="16"/>
      <c r="AL475" s="16"/>
      <c r="AM475" s="16"/>
      <c r="AN475" s="16"/>
      <c r="AO475" s="16"/>
      <c r="AP475" s="16"/>
      <c r="AQ475" s="16"/>
      <c r="AR475" s="16"/>
      <c r="AS475" s="16"/>
      <c r="AT475" s="16"/>
      <c r="AU475" s="1"/>
      <c r="AV475" s="1"/>
      <c r="AW475" s="1"/>
      <c r="AX475" s="1"/>
      <c r="AY475" s="1"/>
      <c r="AZ475" s="1"/>
      <c r="BA475" s="1"/>
      <c r="BB475" s="1"/>
      <c r="BC475" s="1"/>
      <c r="BD475" s="1"/>
    </row>
    <row r="476" spans="1:56" ht="2.25" customHeight="1" x14ac:dyDescent="0.2">
      <c r="A476" s="3"/>
      <c r="B476" s="16"/>
      <c r="C476" s="16"/>
      <c r="D476" s="16"/>
      <c r="E476" s="16"/>
      <c r="F476" s="16"/>
      <c r="G476" s="16"/>
      <c r="H476" s="16"/>
      <c r="I476" s="16"/>
      <c r="J476" s="16"/>
      <c r="K476" s="16"/>
      <c r="L476" s="16"/>
      <c r="M476" s="16"/>
      <c r="N476" s="16"/>
      <c r="O476" s="16"/>
      <c r="P476" s="16"/>
      <c r="Q476" s="50"/>
      <c r="R476" s="50"/>
      <c r="S476" s="50"/>
      <c r="T476" s="50"/>
      <c r="U476" s="50"/>
      <c r="V476" s="50"/>
      <c r="W476" s="50"/>
      <c r="X476" s="50"/>
      <c r="Y476" s="50"/>
      <c r="Z476" s="50"/>
      <c r="AA476" s="50"/>
      <c r="AB476" s="50"/>
      <c r="AC476" s="50"/>
      <c r="AD476" s="50"/>
      <c r="AE476" s="50"/>
      <c r="AF476" s="50"/>
      <c r="AG476" s="50"/>
      <c r="AH476" s="16"/>
      <c r="AI476" s="16"/>
      <c r="AJ476" s="16"/>
      <c r="AK476" s="16"/>
      <c r="AL476" s="16"/>
      <c r="AM476" s="16"/>
      <c r="AN476" s="16"/>
      <c r="AO476" s="16"/>
      <c r="AP476" s="16"/>
      <c r="AQ476" s="16"/>
      <c r="AR476" s="16"/>
      <c r="AS476" s="16"/>
      <c r="AT476" s="16"/>
      <c r="AU476" s="1"/>
      <c r="AV476" s="1"/>
      <c r="AW476" s="1"/>
      <c r="AX476" s="1"/>
      <c r="AY476" s="1"/>
      <c r="AZ476" s="1"/>
      <c r="BA476" s="1"/>
      <c r="BB476" s="1"/>
      <c r="BC476" s="1"/>
      <c r="BD476" s="1"/>
    </row>
    <row r="477" spans="1:56" ht="15" customHeight="1" x14ac:dyDescent="0.2">
      <c r="A477" s="3"/>
      <c r="B477" s="112" t="s">
        <v>76</v>
      </c>
      <c r="C477" s="135"/>
      <c r="D477" s="135"/>
      <c r="E477" s="135"/>
      <c r="F477" s="135"/>
      <c r="G477" s="135"/>
      <c r="H477" s="135"/>
      <c r="I477" s="135"/>
      <c r="J477" s="135"/>
      <c r="K477" s="135"/>
      <c r="L477" s="135"/>
      <c r="M477" s="135"/>
      <c r="N477" s="135"/>
      <c r="O477" s="135"/>
      <c r="P477" s="16"/>
      <c r="Q477" s="154"/>
      <c r="R477" s="155"/>
      <c r="S477" s="155"/>
      <c r="T477" s="155"/>
      <c r="U477" s="155"/>
      <c r="V477" s="156"/>
      <c r="W477" s="148" t="s">
        <v>69</v>
      </c>
      <c r="X477" s="148"/>
      <c r="Y477" s="50"/>
      <c r="Z477" s="145"/>
      <c r="AA477" s="146"/>
      <c r="AB477" s="146"/>
      <c r="AC477" s="146"/>
      <c r="AD477" s="146"/>
      <c r="AE477" s="146"/>
      <c r="AF477" s="146"/>
      <c r="AG477" s="147"/>
      <c r="AH477" s="135" t="s">
        <v>57</v>
      </c>
      <c r="AI477" s="135"/>
      <c r="AJ477" s="16"/>
      <c r="AK477" s="16"/>
      <c r="AL477" s="16"/>
      <c r="AM477" s="16"/>
      <c r="AN477" s="16"/>
      <c r="AO477" s="16"/>
      <c r="AP477" s="16"/>
      <c r="AQ477" s="16"/>
      <c r="AR477" s="16"/>
      <c r="AS477" s="16"/>
      <c r="AT477" s="16"/>
      <c r="AU477" s="1"/>
      <c r="AV477" s="1"/>
      <c r="AW477" s="1"/>
      <c r="AX477" s="1"/>
      <c r="AY477" s="1"/>
      <c r="AZ477" s="1"/>
      <c r="BA477" s="1"/>
      <c r="BB477" s="1"/>
      <c r="BC477" s="1"/>
      <c r="BD477" s="1"/>
    </row>
    <row r="478" spans="1:56" ht="15" customHeight="1" x14ac:dyDescent="0.2">
      <c r="A478" s="3"/>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
      <c r="AV478" s="1"/>
      <c r="AW478" s="1"/>
      <c r="AX478" s="1"/>
      <c r="AY478" s="1"/>
      <c r="AZ478" s="1"/>
      <c r="BA478" s="1"/>
      <c r="BB478" s="1"/>
      <c r="BC478" s="1"/>
      <c r="BD478" s="1"/>
    </row>
    <row r="479" spans="1:56" ht="40.5" customHeight="1" x14ac:dyDescent="0.2">
      <c r="A479" s="3">
        <v>45</v>
      </c>
      <c r="B479" s="165" t="s">
        <v>238</v>
      </c>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6"/>
      <c r="AR479" s="16"/>
      <c r="AS479" s="16"/>
      <c r="AT479" s="16"/>
      <c r="AU479" s="1"/>
      <c r="AV479" s="1"/>
      <c r="AW479" s="1"/>
      <c r="AX479" s="1"/>
      <c r="AY479" s="1"/>
      <c r="AZ479" s="1"/>
      <c r="BA479" s="1"/>
      <c r="BB479" s="1"/>
      <c r="BC479" s="1"/>
      <c r="BD479" s="1"/>
    </row>
    <row r="480" spans="1:56" ht="2.25" customHeight="1" x14ac:dyDescent="0.2">
      <c r="A480" s="3"/>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6"/>
      <c r="AR480" s="16"/>
      <c r="AS480" s="16"/>
      <c r="AT480" s="16"/>
      <c r="AU480" s="1"/>
      <c r="AV480" s="1"/>
      <c r="AW480" s="1"/>
      <c r="AX480" s="1"/>
      <c r="AY480" s="1"/>
      <c r="AZ480" s="1"/>
      <c r="BA480" s="1"/>
      <c r="BB480" s="1"/>
      <c r="BC480" s="1"/>
      <c r="BD480" s="1"/>
    </row>
    <row r="481" spans="1:56" ht="2.25" customHeight="1" x14ac:dyDescent="0.2">
      <c r="A481" s="3"/>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
      <c r="AV481" s="1"/>
      <c r="AW481" s="1"/>
      <c r="AX481" s="1"/>
      <c r="AY481" s="1"/>
      <c r="AZ481" s="1"/>
      <c r="BA481" s="1"/>
      <c r="BB481" s="1"/>
      <c r="BC481" s="1"/>
      <c r="BD481" s="1"/>
    </row>
    <row r="482" spans="1:56" ht="15" customHeight="1" x14ac:dyDescent="0.2">
      <c r="A482" s="3"/>
      <c r="B482" s="17"/>
      <c r="C482" s="17"/>
      <c r="D482" s="17"/>
      <c r="E482" s="17"/>
      <c r="F482" s="17"/>
      <c r="G482" s="17"/>
      <c r="H482" s="17"/>
      <c r="I482" s="17"/>
      <c r="J482" s="17"/>
      <c r="K482" s="17"/>
      <c r="L482" s="17"/>
      <c r="M482" s="17"/>
      <c r="N482" s="17"/>
      <c r="O482" s="17"/>
      <c r="P482" s="17"/>
      <c r="Q482" s="161" t="s">
        <v>78</v>
      </c>
      <c r="R482" s="161"/>
      <c r="S482" s="161"/>
      <c r="T482" s="161"/>
      <c r="U482" s="161"/>
      <c r="V482" s="161"/>
      <c r="W482" s="161"/>
      <c r="X482" s="161"/>
      <c r="Y482" s="16"/>
      <c r="Z482" s="13"/>
      <c r="AA482" s="13"/>
      <c r="AB482" s="13"/>
      <c r="AC482" s="13"/>
      <c r="AD482" s="13"/>
      <c r="AE482" s="13"/>
      <c r="AF482" s="13"/>
      <c r="AG482" s="13"/>
      <c r="AH482" s="16"/>
      <c r="AI482" s="16"/>
      <c r="AJ482" s="16"/>
      <c r="AK482" s="16"/>
      <c r="AL482" s="16"/>
      <c r="AM482" s="16"/>
      <c r="AN482" s="16"/>
      <c r="AO482" s="16"/>
      <c r="AP482" s="16"/>
      <c r="AQ482" s="16"/>
      <c r="AR482" s="16"/>
      <c r="AS482" s="16"/>
      <c r="AT482" s="16"/>
      <c r="AU482" s="1"/>
      <c r="AV482" s="1"/>
      <c r="AW482" s="1"/>
      <c r="AX482" s="1"/>
      <c r="AY482" s="1"/>
      <c r="AZ482" s="1"/>
      <c r="BA482" s="1"/>
      <c r="BB482" s="1"/>
      <c r="BC482" s="1"/>
      <c r="BD482" s="1"/>
    </row>
    <row r="483" spans="1:56" ht="2.25" customHeight="1" x14ac:dyDescent="0.2">
      <c r="A483" s="3"/>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
      <c r="AV483" s="1"/>
      <c r="AW483" s="1"/>
      <c r="AX483" s="1"/>
      <c r="AY483" s="1"/>
      <c r="AZ483" s="1"/>
      <c r="BA483" s="1"/>
      <c r="BB483" s="1"/>
      <c r="BC483" s="1"/>
      <c r="BD483" s="1"/>
    </row>
    <row r="484" spans="1:56" ht="15" customHeight="1" x14ac:dyDescent="0.2">
      <c r="A484" s="3"/>
      <c r="B484" s="112" t="s">
        <v>74</v>
      </c>
      <c r="C484" s="135"/>
      <c r="D484" s="135"/>
      <c r="E484" s="135"/>
      <c r="F484" s="135"/>
      <c r="G484" s="135"/>
      <c r="H484" s="135"/>
      <c r="I484" s="135"/>
      <c r="J484" s="135"/>
      <c r="K484" s="135"/>
      <c r="L484" s="135"/>
      <c r="M484" s="135"/>
      <c r="N484" s="135"/>
      <c r="O484" s="135"/>
      <c r="P484" s="16"/>
      <c r="Q484" s="154"/>
      <c r="R484" s="155"/>
      <c r="S484" s="155"/>
      <c r="T484" s="155"/>
      <c r="U484" s="155"/>
      <c r="V484" s="156"/>
      <c r="W484" s="135" t="s">
        <v>69</v>
      </c>
      <c r="X484" s="135"/>
      <c r="Y484" s="16"/>
      <c r="Z484" s="13"/>
      <c r="AA484" s="13"/>
      <c r="AB484" s="13"/>
      <c r="AC484" s="13"/>
      <c r="AD484" s="13"/>
      <c r="AE484" s="13"/>
      <c r="AF484" s="13"/>
      <c r="AG484" s="13"/>
      <c r="AH484" s="16"/>
      <c r="AI484" s="16"/>
      <c r="AJ484" s="16"/>
      <c r="AK484" s="16"/>
      <c r="AL484" s="16"/>
      <c r="AM484" s="16"/>
      <c r="AN484" s="16"/>
      <c r="AO484" s="16"/>
      <c r="AP484" s="16"/>
      <c r="AQ484" s="16"/>
      <c r="AR484" s="16"/>
      <c r="AS484" s="16"/>
      <c r="AT484" s="16"/>
      <c r="AU484" s="1"/>
      <c r="AV484" s="1"/>
      <c r="AW484" s="1"/>
      <c r="AX484" s="1"/>
      <c r="AY484" s="1"/>
      <c r="AZ484" s="1"/>
      <c r="BA484" s="1"/>
      <c r="BB484" s="1"/>
      <c r="BC484" s="1"/>
      <c r="BD484" s="1"/>
    </row>
    <row r="485" spans="1:56" ht="2.25" customHeight="1" x14ac:dyDescent="0.2">
      <c r="A485" s="3"/>
      <c r="B485" s="16"/>
      <c r="C485" s="16"/>
      <c r="D485" s="16"/>
      <c r="E485" s="16"/>
      <c r="F485" s="16"/>
      <c r="G485" s="16"/>
      <c r="H485" s="16"/>
      <c r="I485" s="16"/>
      <c r="J485" s="16"/>
      <c r="K485" s="16"/>
      <c r="L485" s="16"/>
      <c r="M485" s="16"/>
      <c r="N485" s="16"/>
      <c r="O485" s="16"/>
      <c r="P485" s="16"/>
      <c r="Q485" s="72"/>
      <c r="R485" s="72"/>
      <c r="S485" s="72"/>
      <c r="T485" s="72"/>
      <c r="U485" s="72"/>
      <c r="V485" s="72"/>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
      <c r="AV485" s="1"/>
      <c r="AW485" s="1"/>
      <c r="AX485" s="1"/>
      <c r="AY485" s="1"/>
      <c r="AZ485" s="1"/>
      <c r="BA485" s="1"/>
      <c r="BB485" s="1"/>
      <c r="BC485" s="1"/>
      <c r="BD485" s="1"/>
    </row>
    <row r="486" spans="1:56" ht="15" customHeight="1" x14ac:dyDescent="0.2">
      <c r="A486" s="3"/>
      <c r="B486" s="112" t="s">
        <v>97</v>
      </c>
      <c r="C486" s="135"/>
      <c r="D486" s="135"/>
      <c r="E486" s="135"/>
      <c r="F486" s="135"/>
      <c r="G486" s="135"/>
      <c r="H486" s="135"/>
      <c r="I486" s="135"/>
      <c r="J486" s="135"/>
      <c r="K486" s="135"/>
      <c r="L486" s="135"/>
      <c r="M486" s="135"/>
      <c r="N486" s="135"/>
      <c r="O486" s="135"/>
      <c r="P486" s="16"/>
      <c r="Q486" s="154"/>
      <c r="R486" s="155"/>
      <c r="S486" s="155"/>
      <c r="T486" s="155"/>
      <c r="U486" s="155"/>
      <c r="V486" s="156"/>
      <c r="W486" s="135" t="s">
        <v>69</v>
      </c>
      <c r="X486" s="135"/>
      <c r="Y486" s="16"/>
      <c r="Z486" s="13"/>
      <c r="AA486" s="13"/>
      <c r="AB486" s="13"/>
      <c r="AC486" s="13"/>
      <c r="AD486" s="13"/>
      <c r="AE486" s="13"/>
      <c r="AF486" s="13"/>
      <c r="AG486" s="13"/>
      <c r="AH486" s="16"/>
      <c r="AI486" s="16"/>
      <c r="AJ486" s="16"/>
      <c r="AK486" s="16"/>
      <c r="AL486" s="16"/>
      <c r="AM486" s="16"/>
      <c r="AN486" s="16"/>
      <c r="AO486" s="16"/>
      <c r="AP486" s="16"/>
      <c r="AQ486" s="16"/>
      <c r="AR486" s="16"/>
      <c r="AS486" s="16"/>
      <c r="AT486" s="16"/>
      <c r="AU486" s="1"/>
      <c r="AV486" s="1"/>
      <c r="AW486" s="1"/>
      <c r="AX486" s="1"/>
      <c r="AY486" s="1"/>
      <c r="AZ486" s="1"/>
      <c r="BA486" s="1"/>
      <c r="BB486" s="1"/>
      <c r="BC486" s="1"/>
      <c r="BD486" s="1"/>
    </row>
    <row r="487" spans="1:56" ht="2.25" customHeight="1" x14ac:dyDescent="0.2">
      <c r="A487" s="3"/>
      <c r="B487" s="16"/>
      <c r="C487" s="16"/>
      <c r="D487" s="16"/>
      <c r="E487" s="16"/>
      <c r="F487" s="16"/>
      <c r="G487" s="16"/>
      <c r="H487" s="16"/>
      <c r="I487" s="16"/>
      <c r="J487" s="16"/>
      <c r="K487" s="16"/>
      <c r="L487" s="16"/>
      <c r="M487" s="16"/>
      <c r="N487" s="16"/>
      <c r="O487" s="16"/>
      <c r="P487" s="16"/>
      <c r="Q487" s="72"/>
      <c r="R487" s="72"/>
      <c r="S487" s="72"/>
      <c r="T487" s="72"/>
      <c r="U487" s="72"/>
      <c r="V487" s="72"/>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
      <c r="AV487" s="1"/>
      <c r="AW487" s="1"/>
      <c r="AX487" s="1"/>
      <c r="AY487" s="1"/>
      <c r="AZ487" s="1"/>
      <c r="BA487" s="1"/>
      <c r="BB487" s="1"/>
      <c r="BC487" s="1"/>
      <c r="BD487" s="1"/>
    </row>
    <row r="488" spans="1:56" ht="15" customHeight="1" x14ac:dyDescent="0.2">
      <c r="A488" s="3"/>
      <c r="B488" s="112" t="s">
        <v>75</v>
      </c>
      <c r="C488" s="135"/>
      <c r="D488" s="135"/>
      <c r="E488" s="135"/>
      <c r="F488" s="135"/>
      <c r="G488" s="135"/>
      <c r="H488" s="135"/>
      <c r="I488" s="135"/>
      <c r="J488" s="135"/>
      <c r="K488" s="135"/>
      <c r="L488" s="135"/>
      <c r="M488" s="135"/>
      <c r="N488" s="135"/>
      <c r="O488" s="135"/>
      <c r="P488" s="17"/>
      <c r="Q488" s="154"/>
      <c r="R488" s="155"/>
      <c r="S488" s="155"/>
      <c r="T488" s="155"/>
      <c r="U488" s="155"/>
      <c r="V488" s="156"/>
      <c r="W488" s="135" t="s">
        <v>69</v>
      </c>
      <c r="X488" s="135"/>
      <c r="Y488" s="16"/>
      <c r="Z488" s="13"/>
      <c r="AA488" s="13"/>
      <c r="AB488" s="13"/>
      <c r="AC488" s="13"/>
      <c r="AD488" s="13"/>
      <c r="AE488" s="13"/>
      <c r="AF488" s="13"/>
      <c r="AG488" s="13"/>
      <c r="AH488" s="16"/>
      <c r="AI488" s="16"/>
      <c r="AJ488" s="16"/>
      <c r="AK488" s="16"/>
      <c r="AL488" s="16"/>
      <c r="AM488" s="16"/>
      <c r="AN488" s="16"/>
      <c r="AO488" s="16"/>
      <c r="AP488" s="16"/>
      <c r="AQ488" s="16"/>
      <c r="AR488" s="16"/>
      <c r="AS488" s="16"/>
      <c r="AT488" s="16"/>
      <c r="AU488" s="1"/>
      <c r="AV488" s="1"/>
      <c r="AW488" s="1"/>
      <c r="AX488" s="1"/>
      <c r="AY488" s="1"/>
      <c r="AZ488" s="1"/>
      <c r="BA488" s="1"/>
      <c r="BB488" s="1"/>
      <c r="BC488" s="1"/>
      <c r="BD488" s="1"/>
    </row>
    <row r="489" spans="1:56" ht="2.25" customHeight="1" x14ac:dyDescent="0.2">
      <c r="A489" s="3"/>
      <c r="B489" s="16"/>
      <c r="C489" s="16"/>
      <c r="D489" s="16"/>
      <c r="E489" s="16"/>
      <c r="F489" s="16"/>
      <c r="G489" s="16"/>
      <c r="H489" s="16"/>
      <c r="I489" s="16"/>
      <c r="J489" s="16"/>
      <c r="K489" s="16"/>
      <c r="L489" s="16"/>
      <c r="M489" s="16"/>
      <c r="N489" s="16"/>
      <c r="O489" s="16"/>
      <c r="P489" s="16"/>
      <c r="Q489" s="72"/>
      <c r="R489" s="72"/>
      <c r="S489" s="72"/>
      <c r="T489" s="72"/>
      <c r="U489" s="72"/>
      <c r="V489" s="72"/>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
      <c r="AV489" s="1"/>
      <c r="AW489" s="1"/>
      <c r="AX489" s="1"/>
      <c r="AY489" s="1"/>
      <c r="AZ489" s="1"/>
      <c r="BA489" s="1"/>
      <c r="BB489" s="1"/>
      <c r="BC489" s="1"/>
      <c r="BD489" s="1"/>
    </row>
    <row r="490" spans="1:56" ht="15" customHeight="1" x14ac:dyDescent="0.2">
      <c r="A490" s="3"/>
      <c r="B490" s="112" t="s">
        <v>76</v>
      </c>
      <c r="C490" s="135"/>
      <c r="D490" s="135"/>
      <c r="E490" s="135"/>
      <c r="F490" s="135"/>
      <c r="G490" s="135"/>
      <c r="H490" s="135"/>
      <c r="I490" s="135"/>
      <c r="J490" s="135"/>
      <c r="K490" s="135"/>
      <c r="L490" s="135"/>
      <c r="M490" s="135"/>
      <c r="N490" s="135"/>
      <c r="O490" s="135"/>
      <c r="P490" s="16"/>
      <c r="Q490" s="154"/>
      <c r="R490" s="155"/>
      <c r="S490" s="155"/>
      <c r="T490" s="155"/>
      <c r="U490" s="155"/>
      <c r="V490" s="156"/>
      <c r="W490" s="135" t="s">
        <v>69</v>
      </c>
      <c r="X490" s="135"/>
      <c r="Y490" s="16"/>
      <c r="Z490" s="13"/>
      <c r="AA490" s="13"/>
      <c r="AB490" s="13"/>
      <c r="AC490" s="13"/>
      <c r="AD490" s="13"/>
      <c r="AE490" s="13"/>
      <c r="AF490" s="13"/>
      <c r="AG490" s="13"/>
      <c r="AH490" s="16"/>
      <c r="AI490" s="16"/>
      <c r="AJ490" s="16"/>
      <c r="AK490" s="16"/>
      <c r="AL490" s="16"/>
      <c r="AM490" s="16"/>
      <c r="AN490" s="16"/>
      <c r="AO490" s="16"/>
      <c r="AP490" s="16"/>
      <c r="AQ490" s="16"/>
      <c r="AR490" s="16"/>
      <c r="AS490" s="16"/>
      <c r="AT490" s="16"/>
      <c r="AU490" s="1"/>
      <c r="AV490" s="1"/>
      <c r="AW490" s="1"/>
      <c r="AX490" s="1"/>
      <c r="AY490" s="1"/>
      <c r="AZ490" s="1"/>
      <c r="BA490" s="1"/>
      <c r="BB490" s="1"/>
      <c r="BC490" s="1"/>
      <c r="BD490" s="1"/>
    </row>
    <row r="491" spans="1:56" ht="15" customHeight="1" x14ac:dyDescent="0.2">
      <c r="A491" s="58"/>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1"/>
      <c r="AV491" s="1"/>
      <c r="AW491" s="1"/>
      <c r="AX491" s="1"/>
      <c r="AY491" s="1"/>
      <c r="AZ491" s="1"/>
      <c r="BA491" s="1"/>
      <c r="BB491" s="1"/>
      <c r="BC491" s="1"/>
      <c r="BD491" s="1"/>
    </row>
    <row r="492" spans="1:56" ht="15" customHeight="1" x14ac:dyDescent="0.2">
      <c r="A492" s="3">
        <v>46</v>
      </c>
      <c r="B492" s="158" t="s">
        <v>212</v>
      </c>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c r="AA492" s="158"/>
      <c r="AB492" s="158"/>
      <c r="AC492" s="158"/>
      <c r="AD492" s="158"/>
      <c r="AE492" s="158"/>
      <c r="AF492" s="158"/>
      <c r="AG492" s="158"/>
      <c r="AH492" s="158"/>
      <c r="AI492" s="158"/>
      <c r="AJ492" s="158"/>
      <c r="AK492" s="158"/>
      <c r="AL492" s="158"/>
      <c r="AM492" s="158"/>
      <c r="AN492" s="158"/>
      <c r="AO492" s="158"/>
      <c r="AP492" s="158"/>
      <c r="AQ492" s="16"/>
      <c r="AR492" s="16"/>
      <c r="AS492" s="16"/>
      <c r="AT492" s="16"/>
      <c r="AU492" s="1"/>
      <c r="AV492" s="1"/>
      <c r="AW492" s="1"/>
      <c r="AX492" s="1"/>
      <c r="AY492" s="1"/>
      <c r="AZ492" s="1"/>
      <c r="BA492" s="1"/>
      <c r="BB492" s="1"/>
      <c r="BC492" s="1"/>
      <c r="BD492" s="1"/>
    </row>
    <row r="493" spans="1:56" ht="15" customHeight="1" x14ac:dyDescent="0.2">
      <c r="A493" s="3"/>
      <c r="B493" s="17"/>
      <c r="C493" s="17"/>
      <c r="D493" s="17"/>
      <c r="E493" s="17"/>
      <c r="F493" s="17"/>
      <c r="G493" s="17"/>
      <c r="H493" s="17"/>
      <c r="I493" s="17"/>
      <c r="J493" s="17"/>
      <c r="K493" s="17"/>
      <c r="L493" s="17"/>
      <c r="M493" s="17"/>
      <c r="N493" s="17"/>
      <c r="O493" s="17"/>
      <c r="P493" s="17"/>
      <c r="Q493" s="161" t="s">
        <v>78</v>
      </c>
      <c r="R493" s="161"/>
      <c r="S493" s="161"/>
      <c r="T493" s="161"/>
      <c r="U493" s="161"/>
      <c r="V493" s="161"/>
      <c r="W493" s="161"/>
      <c r="X493" s="161"/>
      <c r="Y493" s="16"/>
      <c r="Z493" s="13"/>
      <c r="AA493" s="13"/>
      <c r="AB493" s="13"/>
      <c r="AC493" s="13"/>
      <c r="AD493" s="13"/>
      <c r="AE493" s="13"/>
      <c r="AF493" s="13"/>
      <c r="AG493" s="13"/>
      <c r="AH493" s="16"/>
      <c r="AI493" s="16"/>
      <c r="AJ493" s="16"/>
      <c r="AK493" s="16"/>
      <c r="AL493" s="16"/>
      <c r="AM493" s="16"/>
      <c r="AN493" s="16"/>
      <c r="AO493" s="16"/>
      <c r="AP493" s="16"/>
      <c r="AQ493" s="16"/>
      <c r="AR493" s="16"/>
      <c r="AS493" s="16"/>
      <c r="AT493" s="16"/>
      <c r="AU493" s="1"/>
      <c r="AV493" s="1"/>
      <c r="AW493" s="1"/>
      <c r="AX493" s="1"/>
      <c r="AY493" s="1"/>
      <c r="AZ493" s="1"/>
      <c r="BA493" s="1"/>
      <c r="BB493" s="1"/>
      <c r="BC493" s="1"/>
      <c r="BD493" s="1"/>
    </row>
    <row r="494" spans="1:56" ht="2.25" customHeight="1" x14ac:dyDescent="0.2">
      <c r="A494" s="3"/>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
      <c r="AV494" s="1"/>
      <c r="AW494" s="1"/>
      <c r="AX494" s="1"/>
      <c r="AY494" s="1"/>
      <c r="AZ494" s="1"/>
      <c r="BA494" s="1"/>
      <c r="BB494" s="1"/>
      <c r="BC494" s="1"/>
      <c r="BD494" s="1"/>
    </row>
    <row r="495" spans="1:56" ht="15" customHeight="1" x14ac:dyDescent="0.2">
      <c r="A495" s="3"/>
      <c r="B495" s="112" t="s">
        <v>74</v>
      </c>
      <c r="C495" s="135"/>
      <c r="D495" s="135"/>
      <c r="E495" s="135"/>
      <c r="F495" s="135"/>
      <c r="G495" s="135"/>
      <c r="H495" s="135"/>
      <c r="I495" s="135"/>
      <c r="J495" s="135"/>
      <c r="K495" s="135"/>
      <c r="L495" s="135"/>
      <c r="M495" s="135"/>
      <c r="N495" s="135"/>
      <c r="O495" s="135"/>
      <c r="P495" s="16"/>
      <c r="Q495" s="140">
        <f>IF(Q471-Q484&lt;0,0,Q471-Q484)</f>
        <v>0</v>
      </c>
      <c r="R495" s="141"/>
      <c r="S495" s="141"/>
      <c r="T495" s="141"/>
      <c r="U495" s="141"/>
      <c r="V495" s="142"/>
      <c r="W495" s="135" t="s">
        <v>69</v>
      </c>
      <c r="X495" s="135"/>
      <c r="Y495" s="16"/>
      <c r="Z495" s="13"/>
      <c r="AA495" s="13"/>
      <c r="AB495" s="13"/>
      <c r="AC495" s="13"/>
      <c r="AD495" s="13"/>
      <c r="AE495" s="13"/>
      <c r="AF495" s="13"/>
      <c r="AG495" s="13"/>
      <c r="AH495" s="16"/>
      <c r="AI495" s="16"/>
      <c r="AJ495" s="16"/>
      <c r="AK495" s="16"/>
      <c r="AL495" s="16"/>
      <c r="AM495" s="16"/>
      <c r="AN495" s="16"/>
      <c r="AO495" s="16"/>
      <c r="AP495" s="16"/>
      <c r="AQ495" s="16"/>
      <c r="AR495" s="16"/>
      <c r="AS495" s="16"/>
      <c r="AT495" s="16"/>
      <c r="AU495" s="1"/>
      <c r="AV495" s="1"/>
      <c r="AW495" s="1"/>
      <c r="AX495" s="1"/>
      <c r="AY495" s="1"/>
      <c r="AZ495" s="1"/>
      <c r="BA495" s="1"/>
      <c r="BB495" s="1"/>
      <c r="BC495" s="1"/>
      <c r="BD495" s="1"/>
    </row>
    <row r="496" spans="1:56" ht="2.25" customHeight="1" x14ac:dyDescent="0.2">
      <c r="A496" s="3"/>
      <c r="B496" s="16"/>
      <c r="C496" s="16"/>
      <c r="D496" s="16"/>
      <c r="E496" s="16"/>
      <c r="F496" s="16"/>
      <c r="G496" s="16"/>
      <c r="H496" s="16"/>
      <c r="I496" s="16"/>
      <c r="J496" s="16"/>
      <c r="K496" s="16"/>
      <c r="L496" s="16"/>
      <c r="M496" s="16"/>
      <c r="N496" s="16"/>
      <c r="O496" s="16"/>
      <c r="P496" s="16"/>
      <c r="Q496" s="103"/>
      <c r="R496" s="103"/>
      <c r="S496" s="103"/>
      <c r="T496" s="103"/>
      <c r="U496" s="103"/>
      <c r="V496" s="103"/>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
      <c r="AV496" s="1"/>
      <c r="AW496" s="1"/>
      <c r="AX496" s="1"/>
      <c r="AY496" s="1"/>
      <c r="AZ496" s="1"/>
      <c r="BA496" s="1"/>
      <c r="BB496" s="1"/>
      <c r="BC496" s="1"/>
      <c r="BD496" s="1"/>
    </row>
    <row r="497" spans="1:56" ht="15" customHeight="1" x14ac:dyDescent="0.2">
      <c r="A497" s="3"/>
      <c r="B497" s="112" t="s">
        <v>97</v>
      </c>
      <c r="C497" s="135"/>
      <c r="D497" s="135"/>
      <c r="E497" s="135"/>
      <c r="F497" s="135"/>
      <c r="G497" s="135"/>
      <c r="H497" s="135"/>
      <c r="I497" s="135"/>
      <c r="J497" s="135"/>
      <c r="K497" s="135"/>
      <c r="L497" s="135"/>
      <c r="M497" s="135"/>
      <c r="N497" s="135"/>
      <c r="O497" s="135"/>
      <c r="P497" s="16"/>
      <c r="Q497" s="140">
        <f>IF(Q473-Q486&lt;0,0,Q473-Q486)</f>
        <v>0</v>
      </c>
      <c r="R497" s="141"/>
      <c r="S497" s="141"/>
      <c r="T497" s="141"/>
      <c r="U497" s="141"/>
      <c r="V497" s="142"/>
      <c r="W497" s="135" t="s">
        <v>69</v>
      </c>
      <c r="X497" s="135"/>
      <c r="Y497" s="16"/>
      <c r="Z497" s="13"/>
      <c r="AA497" s="13"/>
      <c r="AB497" s="13"/>
      <c r="AC497" s="13"/>
      <c r="AD497" s="13"/>
      <c r="AE497" s="13"/>
      <c r="AF497" s="13"/>
      <c r="AG497" s="13"/>
      <c r="AH497" s="16"/>
      <c r="AI497" s="16"/>
      <c r="AJ497" s="16"/>
      <c r="AK497" s="16"/>
      <c r="AL497" s="16"/>
      <c r="AM497" s="16"/>
      <c r="AN497" s="16"/>
      <c r="AO497" s="16"/>
      <c r="AP497" s="16"/>
      <c r="AQ497" s="16"/>
      <c r="AR497" s="16"/>
      <c r="AS497" s="16"/>
      <c r="AT497" s="16"/>
      <c r="AU497" s="1"/>
      <c r="AV497" s="1"/>
      <c r="AW497" s="1"/>
      <c r="AX497" s="1"/>
      <c r="AY497" s="1"/>
      <c r="AZ497" s="1"/>
      <c r="BA497" s="1"/>
      <c r="BB497" s="1"/>
      <c r="BC497" s="1"/>
      <c r="BD497" s="1"/>
    </row>
    <row r="498" spans="1:56" ht="2.25" customHeight="1" x14ac:dyDescent="0.2">
      <c r="A498" s="3"/>
      <c r="B498" s="16"/>
      <c r="C498" s="16"/>
      <c r="D498" s="16"/>
      <c r="E498" s="16"/>
      <c r="F498" s="16"/>
      <c r="G498" s="16"/>
      <c r="H498" s="16"/>
      <c r="I498" s="16"/>
      <c r="J498" s="16"/>
      <c r="K498" s="16"/>
      <c r="L498" s="16"/>
      <c r="M498" s="16"/>
      <c r="N498" s="16"/>
      <c r="O498" s="16"/>
      <c r="P498" s="16"/>
      <c r="Q498" s="103"/>
      <c r="R498" s="103"/>
      <c r="S498" s="103"/>
      <c r="T498" s="103"/>
      <c r="U498" s="103"/>
      <c r="V498" s="103"/>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
      <c r="AV498" s="1"/>
      <c r="AW498" s="1"/>
      <c r="AX498" s="1"/>
      <c r="AY498" s="1"/>
      <c r="AZ498" s="1"/>
      <c r="BA498" s="1"/>
      <c r="BB498" s="1"/>
      <c r="BC498" s="1"/>
      <c r="BD498" s="1"/>
    </row>
    <row r="499" spans="1:56" ht="15" customHeight="1" x14ac:dyDescent="0.2">
      <c r="A499" s="3"/>
      <c r="B499" s="112" t="s">
        <v>75</v>
      </c>
      <c r="C499" s="135"/>
      <c r="D499" s="135"/>
      <c r="E499" s="135"/>
      <c r="F499" s="135"/>
      <c r="G499" s="135"/>
      <c r="H499" s="135"/>
      <c r="I499" s="135"/>
      <c r="J499" s="135"/>
      <c r="K499" s="135"/>
      <c r="L499" s="135"/>
      <c r="M499" s="135"/>
      <c r="N499" s="135"/>
      <c r="O499" s="135"/>
      <c r="P499" s="17"/>
      <c r="Q499" s="140">
        <f>IF(Q475-Q488&lt;0,0,Q475-Q488)</f>
        <v>0</v>
      </c>
      <c r="R499" s="141"/>
      <c r="S499" s="141"/>
      <c r="T499" s="141"/>
      <c r="U499" s="141"/>
      <c r="V499" s="142"/>
      <c r="W499" s="135" t="s">
        <v>69</v>
      </c>
      <c r="X499" s="135"/>
      <c r="Y499" s="16"/>
      <c r="Z499" s="13"/>
      <c r="AA499" s="13"/>
      <c r="AB499" s="13"/>
      <c r="AC499" s="13"/>
      <c r="AD499" s="13"/>
      <c r="AE499" s="13"/>
      <c r="AF499" s="13"/>
      <c r="AG499" s="13"/>
      <c r="AH499" s="16"/>
      <c r="AI499" s="16"/>
      <c r="AJ499" s="16"/>
      <c r="AK499" s="16"/>
      <c r="AL499" s="16"/>
      <c r="AM499" s="16"/>
      <c r="AN499" s="16"/>
      <c r="AO499" s="16"/>
      <c r="AP499" s="16"/>
      <c r="AQ499" s="16"/>
      <c r="AR499" s="16"/>
      <c r="AS499" s="16"/>
      <c r="AT499" s="16"/>
      <c r="AU499" s="1"/>
      <c r="AV499" s="1"/>
      <c r="AW499" s="1"/>
      <c r="AX499" s="1"/>
      <c r="AY499" s="1"/>
      <c r="AZ499" s="1"/>
      <c r="BA499" s="1"/>
      <c r="BB499" s="1"/>
      <c r="BC499" s="1"/>
      <c r="BD499" s="1"/>
    </row>
    <row r="500" spans="1:56" ht="2.25" customHeight="1" x14ac:dyDescent="0.2">
      <c r="A500" s="3"/>
      <c r="B500" s="16"/>
      <c r="C500" s="16"/>
      <c r="D500" s="16"/>
      <c r="E500" s="16"/>
      <c r="F500" s="16"/>
      <c r="G500" s="16"/>
      <c r="H500" s="16"/>
      <c r="I500" s="16"/>
      <c r="J500" s="16"/>
      <c r="K500" s="16"/>
      <c r="L500" s="16"/>
      <c r="M500" s="16"/>
      <c r="N500" s="16"/>
      <c r="O500" s="16"/>
      <c r="P500" s="16"/>
      <c r="Q500" s="103"/>
      <c r="R500" s="103"/>
      <c r="S500" s="103"/>
      <c r="T500" s="103"/>
      <c r="U500" s="103"/>
      <c r="V500" s="103"/>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
      <c r="AV500" s="1"/>
      <c r="AW500" s="1"/>
      <c r="AX500" s="1"/>
      <c r="AY500" s="1"/>
      <c r="AZ500" s="1"/>
      <c r="BA500" s="1"/>
      <c r="BB500" s="1"/>
      <c r="BC500" s="1"/>
      <c r="BD500" s="1"/>
    </row>
    <row r="501" spans="1:56" ht="15" customHeight="1" x14ac:dyDescent="0.2">
      <c r="A501" s="3"/>
      <c r="B501" s="112" t="s">
        <v>76</v>
      </c>
      <c r="C501" s="135"/>
      <c r="D501" s="135"/>
      <c r="E501" s="135"/>
      <c r="F501" s="135"/>
      <c r="G501" s="135"/>
      <c r="H501" s="135"/>
      <c r="I501" s="135"/>
      <c r="J501" s="135"/>
      <c r="K501" s="135"/>
      <c r="L501" s="135"/>
      <c r="M501" s="135"/>
      <c r="N501" s="135"/>
      <c r="O501" s="135"/>
      <c r="P501" s="16"/>
      <c r="Q501" s="140">
        <f>IF(Q477-Q490&lt;0,0,Q477-Q490)</f>
        <v>0</v>
      </c>
      <c r="R501" s="141"/>
      <c r="S501" s="141"/>
      <c r="T501" s="141"/>
      <c r="U501" s="141"/>
      <c r="V501" s="142"/>
      <c r="W501" s="135" t="s">
        <v>69</v>
      </c>
      <c r="X501" s="135"/>
      <c r="Y501" s="16"/>
      <c r="Z501" s="13"/>
      <c r="AA501" s="13"/>
      <c r="AB501" s="13"/>
      <c r="AC501" s="13"/>
      <c r="AD501" s="13"/>
      <c r="AE501" s="13"/>
      <c r="AF501" s="13"/>
      <c r="AG501" s="13"/>
      <c r="AH501" s="16"/>
      <c r="AI501" s="16"/>
      <c r="AJ501" s="16"/>
      <c r="AK501" s="16"/>
      <c r="AL501" s="16"/>
      <c r="AM501" s="16"/>
      <c r="AN501" s="16"/>
      <c r="AO501" s="16"/>
      <c r="AP501" s="16"/>
      <c r="AQ501" s="16"/>
      <c r="AR501" s="16"/>
      <c r="AS501" s="16"/>
      <c r="AT501" s="16"/>
      <c r="AU501" s="1"/>
      <c r="AV501" s="1"/>
      <c r="AW501" s="1"/>
      <c r="AX501" s="1"/>
      <c r="AY501" s="1"/>
      <c r="AZ501" s="1"/>
      <c r="BA501" s="1"/>
      <c r="BB501" s="1"/>
      <c r="BC501" s="1"/>
      <c r="BD501" s="1"/>
    </row>
    <row r="502" spans="1:56" ht="2.25" customHeight="1" x14ac:dyDescent="0.2">
      <c r="A502" s="3"/>
      <c r="B502" s="15"/>
      <c r="C502" s="16"/>
      <c r="D502" s="16"/>
      <c r="E502" s="16"/>
      <c r="F502" s="16"/>
      <c r="G502" s="16"/>
      <c r="H502" s="16"/>
      <c r="I502" s="16"/>
      <c r="J502" s="16"/>
      <c r="K502" s="16"/>
      <c r="L502" s="16"/>
      <c r="M502" s="16"/>
      <c r="N502" s="16"/>
      <c r="O502" s="16"/>
      <c r="P502" s="16"/>
      <c r="Q502" s="10"/>
      <c r="R502" s="10"/>
      <c r="S502" s="10"/>
      <c r="T502" s="10"/>
      <c r="U502" s="10"/>
      <c r="V502" s="10"/>
      <c r="W502" s="16"/>
      <c r="X502" s="16"/>
      <c r="Y502" s="16"/>
      <c r="Z502" s="13"/>
      <c r="AA502" s="13"/>
      <c r="AB502" s="13"/>
      <c r="AC502" s="13"/>
      <c r="AD502" s="13"/>
      <c r="AE502" s="13"/>
      <c r="AF502" s="13"/>
      <c r="AG502" s="13"/>
      <c r="AH502" s="16"/>
      <c r="AI502" s="16"/>
      <c r="AJ502" s="16"/>
      <c r="AK502" s="16"/>
      <c r="AL502" s="16"/>
      <c r="AM502" s="16"/>
      <c r="AN502" s="16"/>
      <c r="AO502" s="16"/>
      <c r="AP502" s="16"/>
      <c r="AQ502" s="16"/>
      <c r="AR502" s="16"/>
      <c r="AS502" s="16"/>
      <c r="AT502" s="16"/>
      <c r="AU502" s="1"/>
      <c r="AV502" s="1"/>
      <c r="AW502" s="1"/>
      <c r="AX502" s="1"/>
      <c r="AY502" s="1"/>
      <c r="AZ502" s="1"/>
      <c r="BA502" s="1"/>
      <c r="BB502" s="1"/>
      <c r="BC502" s="1"/>
      <c r="BD502" s="1"/>
    </row>
    <row r="503" spans="1:56" ht="15" customHeight="1" x14ac:dyDescent="0.2">
      <c r="A503" s="139"/>
      <c r="B503" s="139"/>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c r="AA503" s="139"/>
      <c r="AB503" s="139"/>
      <c r="AC503" s="139"/>
      <c r="AD503" s="139"/>
      <c r="AE503" s="139"/>
      <c r="AF503" s="139"/>
      <c r="AG503" s="139"/>
      <c r="AH503" s="139"/>
      <c r="AI503" s="139"/>
      <c r="AJ503" s="139"/>
      <c r="AK503" s="139"/>
      <c r="AL503" s="139"/>
      <c r="AM503" s="139"/>
      <c r="AN503" s="139"/>
      <c r="AO503" s="139"/>
      <c r="AP503" s="139"/>
      <c r="AQ503" s="16"/>
      <c r="AR503" s="16"/>
      <c r="AS503" s="16"/>
      <c r="AT503" s="16"/>
      <c r="AU503" s="1"/>
      <c r="AV503" s="1"/>
      <c r="AW503" s="1"/>
      <c r="AX503" s="1"/>
      <c r="AY503" s="1"/>
      <c r="AZ503" s="1"/>
      <c r="BA503" s="1"/>
      <c r="BB503" s="1"/>
      <c r="BC503" s="1"/>
      <c r="BD503" s="1"/>
    </row>
    <row r="504" spans="1:56" ht="15" customHeight="1" x14ac:dyDescent="0.2">
      <c r="A504" s="3"/>
      <c r="B504" s="116" t="s">
        <v>137</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O504" s="116"/>
      <c r="AP504" s="117"/>
      <c r="AQ504" s="16"/>
      <c r="AR504" s="16"/>
      <c r="AS504" s="16"/>
      <c r="AT504" s="16"/>
      <c r="AU504" s="1"/>
      <c r="AV504" s="1"/>
      <c r="AW504" s="1"/>
      <c r="AX504" s="1"/>
      <c r="AY504" s="1"/>
      <c r="AZ504" s="1"/>
      <c r="BA504" s="1"/>
      <c r="BB504" s="1"/>
      <c r="BC504" s="1"/>
      <c r="BD504" s="1"/>
    </row>
    <row r="505" spans="1:56" ht="15" customHeight="1" x14ac:dyDescent="0.2">
      <c r="A505" s="3"/>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
      <c r="AV505" s="1"/>
      <c r="AW505" s="1"/>
      <c r="AX505" s="1"/>
      <c r="AY505" s="1"/>
      <c r="AZ505" s="1"/>
      <c r="BA505" s="1"/>
      <c r="BB505" s="1"/>
      <c r="BC505" s="1"/>
      <c r="BD505" s="1"/>
    </row>
    <row r="506" spans="1:56" ht="15" customHeight="1" x14ac:dyDescent="0.2">
      <c r="A506" s="3">
        <v>47</v>
      </c>
      <c r="B506" s="163" t="s">
        <v>207</v>
      </c>
      <c r="C506" s="163"/>
      <c r="D506" s="163"/>
      <c r="E506" s="163"/>
      <c r="F506" s="163"/>
      <c r="G506" s="163"/>
      <c r="H506" s="163"/>
      <c r="I506" s="163"/>
      <c r="J506" s="163"/>
      <c r="K506" s="163"/>
      <c r="L506" s="163"/>
      <c r="M506" s="163"/>
      <c r="N506" s="163"/>
      <c r="O506" s="163"/>
      <c r="P506" s="163"/>
      <c r="Q506" s="163"/>
      <c r="R506" s="163"/>
      <c r="S506" s="163"/>
      <c r="T506" s="163"/>
      <c r="U506" s="163"/>
      <c r="V506" s="163"/>
      <c r="W506" s="163"/>
      <c r="X506" s="163"/>
      <c r="Y506" s="163"/>
      <c r="Z506" s="163"/>
      <c r="AA506" s="163"/>
      <c r="AB506" s="163"/>
      <c r="AC506" s="163"/>
      <c r="AD506" s="163"/>
      <c r="AE506" s="163"/>
      <c r="AF506" s="163"/>
      <c r="AG506" s="163"/>
      <c r="AH506" s="163"/>
      <c r="AI506" s="163"/>
      <c r="AJ506" s="163"/>
      <c r="AK506" s="163"/>
      <c r="AL506" s="163"/>
      <c r="AM506" s="163"/>
      <c r="AN506" s="163"/>
      <c r="AO506" s="163"/>
      <c r="AP506" s="163"/>
      <c r="AQ506" s="16"/>
      <c r="AR506" s="16"/>
      <c r="AS506" s="16"/>
      <c r="AT506" s="16"/>
      <c r="AU506" s="1"/>
      <c r="AV506" s="1"/>
      <c r="AW506" s="1"/>
      <c r="AX506" s="1"/>
      <c r="AY506" s="1"/>
      <c r="AZ506" s="1"/>
      <c r="BA506" s="1"/>
      <c r="BB506" s="1"/>
      <c r="BC506" s="1"/>
      <c r="BD506" s="1"/>
    </row>
    <row r="507" spans="1:56" ht="92.25" customHeight="1" x14ac:dyDescent="0.2">
      <c r="A507" s="16"/>
      <c r="B507" s="164" t="s">
        <v>138</v>
      </c>
      <c r="C507" s="164"/>
      <c r="D507" s="164"/>
      <c r="E507" s="164"/>
      <c r="F507" s="164"/>
      <c r="G507" s="164"/>
      <c r="H507" s="164"/>
      <c r="I507" s="164"/>
      <c r="J507" s="164"/>
      <c r="K507" s="164"/>
      <c r="L507" s="164"/>
      <c r="M507" s="164"/>
      <c r="N507" s="164"/>
      <c r="O507" s="164"/>
      <c r="P507" s="164"/>
      <c r="Q507" s="164"/>
      <c r="R507" s="164"/>
      <c r="S507" s="164"/>
      <c r="T507" s="164"/>
      <c r="U507" s="164"/>
      <c r="V507" s="164"/>
      <c r="W507" s="164"/>
      <c r="X507" s="164"/>
      <c r="Y507" s="164"/>
      <c r="Z507" s="164"/>
      <c r="AA507" s="164"/>
      <c r="AB507" s="164"/>
      <c r="AC507" s="164"/>
      <c r="AD507" s="164"/>
      <c r="AE507" s="164"/>
      <c r="AF507" s="164"/>
      <c r="AG507" s="164"/>
      <c r="AH507" s="164"/>
      <c r="AI507" s="164"/>
      <c r="AJ507" s="164"/>
      <c r="AK507" s="164"/>
      <c r="AL507" s="164"/>
      <c r="AM507" s="164"/>
      <c r="AN507" s="164"/>
      <c r="AO507" s="164"/>
      <c r="AP507" s="164"/>
      <c r="AQ507" s="16"/>
      <c r="AR507" s="16"/>
      <c r="AS507" s="16"/>
      <c r="AT507" s="16"/>
      <c r="AU507" s="1"/>
      <c r="AV507" s="1"/>
      <c r="AW507" s="1"/>
      <c r="AX507" s="1"/>
      <c r="AY507" s="1"/>
      <c r="AZ507" s="1"/>
      <c r="BA507" s="1"/>
      <c r="BB507" s="1"/>
      <c r="BC507" s="1"/>
      <c r="BD507" s="1"/>
    </row>
    <row r="508" spans="1:56" ht="15" customHeight="1" x14ac:dyDescent="0.2">
      <c r="A508" s="3"/>
      <c r="B508" s="16"/>
      <c r="C508" s="16"/>
      <c r="D508" s="16"/>
      <c r="E508" s="16"/>
      <c r="F508" s="16"/>
      <c r="G508" s="16"/>
      <c r="H508" s="16"/>
      <c r="I508" s="16"/>
      <c r="J508" s="16"/>
      <c r="K508" s="16"/>
      <c r="L508" s="16"/>
      <c r="M508" s="16"/>
      <c r="N508" s="16"/>
      <c r="O508" s="16"/>
      <c r="P508" s="16"/>
      <c r="Q508" s="161" t="s">
        <v>78</v>
      </c>
      <c r="R508" s="162"/>
      <c r="S508" s="162"/>
      <c r="T508" s="162"/>
      <c r="U508" s="162"/>
      <c r="V508" s="162"/>
      <c r="W508" s="162"/>
      <c r="X508" s="162"/>
      <c r="Y508" s="19"/>
      <c r="Z508" s="161" t="s">
        <v>92</v>
      </c>
      <c r="AA508" s="161"/>
      <c r="AB508" s="161"/>
      <c r="AC508" s="161"/>
      <c r="AD508" s="161"/>
      <c r="AE508" s="161"/>
      <c r="AF508" s="161"/>
      <c r="AG508" s="161"/>
      <c r="AH508" s="135"/>
      <c r="AI508" s="135"/>
      <c r="AJ508" s="16"/>
      <c r="AK508" s="16"/>
      <c r="AL508" s="16"/>
      <c r="AM508" s="16"/>
      <c r="AN508" s="16"/>
      <c r="AO508" s="16"/>
      <c r="AP508" s="16"/>
      <c r="AQ508" s="16"/>
      <c r="AR508" s="16"/>
      <c r="AS508" s="16"/>
      <c r="AT508" s="16"/>
      <c r="AU508" s="1"/>
      <c r="AV508" s="1"/>
      <c r="AW508" s="1"/>
      <c r="AX508" s="1"/>
      <c r="AY508" s="1"/>
      <c r="AZ508" s="1"/>
      <c r="BA508" s="1"/>
      <c r="BB508" s="1"/>
      <c r="BC508" s="1"/>
      <c r="BD508" s="1"/>
    </row>
    <row r="509" spans="1:56" ht="2.25" customHeight="1" x14ac:dyDescent="0.2">
      <c r="A509" s="3"/>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
      <c r="AV509" s="1"/>
      <c r="AW509" s="1"/>
      <c r="AX509" s="1"/>
      <c r="AY509" s="1"/>
      <c r="AZ509" s="1"/>
      <c r="BA509" s="1"/>
      <c r="BB509" s="1"/>
      <c r="BC509" s="1"/>
      <c r="BD509" s="1"/>
    </row>
    <row r="510" spans="1:56" ht="15" customHeight="1" x14ac:dyDescent="0.2">
      <c r="A510" s="3"/>
      <c r="B510" s="139" t="s">
        <v>93</v>
      </c>
      <c r="C510" s="134"/>
      <c r="D510" s="134"/>
      <c r="E510" s="134"/>
      <c r="F510" s="134"/>
      <c r="G510" s="134"/>
      <c r="H510" s="134"/>
      <c r="I510" s="134"/>
      <c r="J510" s="134"/>
      <c r="K510" s="134"/>
      <c r="L510" s="134"/>
      <c r="M510" s="134"/>
      <c r="N510" s="134"/>
      <c r="O510" s="134"/>
      <c r="P510" s="17"/>
      <c r="Q510" s="154"/>
      <c r="R510" s="155"/>
      <c r="S510" s="155"/>
      <c r="T510" s="155"/>
      <c r="U510" s="155"/>
      <c r="V510" s="156"/>
      <c r="W510" s="148" t="s">
        <v>69</v>
      </c>
      <c r="X510" s="148"/>
      <c r="Y510" s="50"/>
      <c r="Z510" s="145"/>
      <c r="AA510" s="146"/>
      <c r="AB510" s="146"/>
      <c r="AC510" s="146"/>
      <c r="AD510" s="146"/>
      <c r="AE510" s="146"/>
      <c r="AF510" s="146"/>
      <c r="AG510" s="147"/>
      <c r="AH510" s="135" t="s">
        <v>57</v>
      </c>
      <c r="AI510" s="135"/>
      <c r="AJ510" s="16"/>
      <c r="AK510" s="16"/>
      <c r="AL510" s="16"/>
      <c r="AM510" s="16"/>
      <c r="AN510" s="16"/>
      <c r="AO510" s="16"/>
      <c r="AP510" s="16"/>
      <c r="AQ510" s="16"/>
      <c r="AR510" s="16"/>
      <c r="AS510" s="16"/>
      <c r="AT510" s="16"/>
      <c r="AU510" s="1"/>
      <c r="AV510" s="1"/>
      <c r="AW510" s="1"/>
      <c r="AX510" s="1"/>
      <c r="AY510" s="1"/>
      <c r="AZ510" s="1"/>
      <c r="BA510" s="1"/>
      <c r="BB510" s="1"/>
      <c r="BC510" s="1"/>
      <c r="BD510" s="1"/>
    </row>
    <row r="511" spans="1:56" ht="2.25" customHeight="1" x14ac:dyDescent="0.2">
      <c r="A511" s="3"/>
      <c r="B511" s="16"/>
      <c r="C511" s="16"/>
      <c r="D511" s="16"/>
      <c r="E511" s="16"/>
      <c r="F511" s="16"/>
      <c r="G511" s="16"/>
      <c r="H511" s="16"/>
      <c r="I511" s="16"/>
      <c r="J511" s="16"/>
      <c r="K511" s="16"/>
      <c r="L511" s="16"/>
      <c r="M511" s="16"/>
      <c r="N511" s="16"/>
      <c r="O511" s="15"/>
      <c r="P511" s="15"/>
      <c r="Q511" s="50"/>
      <c r="R511" s="50"/>
      <c r="S511" s="50"/>
      <c r="T511" s="50"/>
      <c r="U511" s="50"/>
      <c r="V511" s="50"/>
      <c r="W511" s="50"/>
      <c r="X511" s="50"/>
      <c r="Y511" s="50"/>
      <c r="Z511" s="50"/>
      <c r="AA511" s="50"/>
      <c r="AB511" s="50"/>
      <c r="AC511" s="50"/>
      <c r="AD511" s="50"/>
      <c r="AE511" s="50"/>
      <c r="AF511" s="50"/>
      <c r="AG511" s="50"/>
      <c r="AH511" s="16"/>
      <c r="AI511" s="16"/>
      <c r="AJ511" s="16"/>
      <c r="AK511" s="16"/>
      <c r="AL511" s="16"/>
      <c r="AM511" s="16"/>
      <c r="AN511" s="16"/>
      <c r="AO511" s="16"/>
      <c r="AP511" s="16"/>
      <c r="AQ511" s="16"/>
      <c r="AR511" s="16"/>
      <c r="AS511" s="16"/>
      <c r="AT511" s="16"/>
      <c r="AU511" s="1"/>
      <c r="AV511" s="1"/>
      <c r="AW511" s="1"/>
      <c r="AX511" s="1"/>
      <c r="AY511" s="1"/>
      <c r="AZ511" s="1"/>
      <c r="BA511" s="1"/>
      <c r="BB511" s="1"/>
      <c r="BC511" s="1"/>
      <c r="BD511" s="1"/>
    </row>
    <row r="512" spans="1:56" ht="15" customHeight="1" x14ac:dyDescent="0.2">
      <c r="A512" s="3"/>
      <c r="B512" s="139" t="s">
        <v>94</v>
      </c>
      <c r="C512" s="134"/>
      <c r="D512" s="134"/>
      <c r="E512" s="134"/>
      <c r="F512" s="134"/>
      <c r="G512" s="134"/>
      <c r="H512" s="134"/>
      <c r="I512" s="134"/>
      <c r="J512" s="134"/>
      <c r="K512" s="134"/>
      <c r="L512" s="134"/>
      <c r="M512" s="134"/>
      <c r="N512" s="134"/>
      <c r="O512" s="134"/>
      <c r="P512" s="17"/>
      <c r="Q512" s="154"/>
      <c r="R512" s="155"/>
      <c r="S512" s="155"/>
      <c r="T512" s="155"/>
      <c r="U512" s="155"/>
      <c r="V512" s="156"/>
      <c r="W512" s="148" t="s">
        <v>69</v>
      </c>
      <c r="X512" s="148"/>
      <c r="Y512" s="50"/>
      <c r="Z512" s="145"/>
      <c r="AA512" s="146"/>
      <c r="AB512" s="146"/>
      <c r="AC512" s="146"/>
      <c r="AD512" s="146"/>
      <c r="AE512" s="146"/>
      <c r="AF512" s="146"/>
      <c r="AG512" s="147"/>
      <c r="AH512" s="135" t="s">
        <v>57</v>
      </c>
      <c r="AI512" s="135"/>
      <c r="AJ512" s="16"/>
      <c r="AK512" s="16"/>
      <c r="AL512" s="16"/>
      <c r="AM512" s="16"/>
      <c r="AN512" s="16"/>
      <c r="AO512" s="16"/>
      <c r="AP512" s="16"/>
      <c r="AQ512" s="16"/>
      <c r="AR512" s="16"/>
      <c r="AS512" s="16"/>
      <c r="AT512" s="16"/>
      <c r="AU512" s="1"/>
      <c r="AV512" s="1"/>
      <c r="AW512" s="1"/>
      <c r="AX512" s="1"/>
      <c r="AY512" s="1"/>
      <c r="AZ512" s="1"/>
      <c r="BA512" s="1"/>
      <c r="BB512" s="1"/>
      <c r="BC512" s="1"/>
      <c r="BD512" s="1"/>
    </row>
    <row r="513" spans="1:56" ht="2.25" customHeight="1" x14ac:dyDescent="0.2">
      <c r="A513" s="3"/>
      <c r="B513" s="16"/>
      <c r="C513" s="16"/>
      <c r="D513" s="16"/>
      <c r="E513" s="16"/>
      <c r="F513" s="16"/>
      <c r="G513" s="16"/>
      <c r="H513" s="16"/>
      <c r="I513" s="16"/>
      <c r="J513" s="16"/>
      <c r="K513" s="16"/>
      <c r="L513" s="16"/>
      <c r="M513" s="16"/>
      <c r="N513" s="16"/>
      <c r="O513" s="15"/>
      <c r="P513" s="15"/>
      <c r="Q513" s="50"/>
      <c r="R513" s="50"/>
      <c r="S513" s="50"/>
      <c r="T513" s="50"/>
      <c r="U513" s="50"/>
      <c r="V513" s="50"/>
      <c r="W513" s="50"/>
      <c r="X513" s="50"/>
      <c r="Y513" s="50"/>
      <c r="Z513" s="50"/>
      <c r="AA513" s="50"/>
      <c r="AB513" s="50"/>
      <c r="AC513" s="50"/>
      <c r="AD513" s="50"/>
      <c r="AE513" s="50"/>
      <c r="AF513" s="50"/>
      <c r="AG513" s="50"/>
      <c r="AH513" s="16"/>
      <c r="AI513" s="16"/>
      <c r="AJ513" s="16"/>
      <c r="AK513" s="16"/>
      <c r="AL513" s="16"/>
      <c r="AM513" s="16"/>
      <c r="AN513" s="16"/>
      <c r="AO513" s="16"/>
      <c r="AP513" s="16"/>
      <c r="AQ513" s="16"/>
      <c r="AR513" s="16"/>
      <c r="AS513" s="16"/>
      <c r="AT513" s="16"/>
      <c r="AU513" s="1"/>
      <c r="AV513" s="1"/>
      <c r="AW513" s="1"/>
      <c r="AX513" s="1"/>
      <c r="AY513" s="1"/>
      <c r="AZ513" s="1"/>
      <c r="BA513" s="1"/>
      <c r="BB513" s="1"/>
      <c r="BC513" s="1"/>
      <c r="BD513" s="1"/>
    </row>
    <row r="514" spans="1:56" ht="15" customHeight="1" x14ac:dyDescent="0.2">
      <c r="A514" s="3"/>
      <c r="B514" s="139" t="s">
        <v>95</v>
      </c>
      <c r="C514" s="134"/>
      <c r="D514" s="134"/>
      <c r="E514" s="134"/>
      <c r="F514" s="134"/>
      <c r="G514" s="134"/>
      <c r="H514" s="134"/>
      <c r="I514" s="134"/>
      <c r="J514" s="134"/>
      <c r="K514" s="134"/>
      <c r="L514" s="134"/>
      <c r="M514" s="134"/>
      <c r="N514" s="134"/>
      <c r="O514" s="134"/>
      <c r="P514" s="17"/>
      <c r="Q514" s="154"/>
      <c r="R514" s="155"/>
      <c r="S514" s="155"/>
      <c r="T514" s="155"/>
      <c r="U514" s="155"/>
      <c r="V514" s="156"/>
      <c r="W514" s="148" t="s">
        <v>69</v>
      </c>
      <c r="X514" s="148"/>
      <c r="Y514" s="50"/>
      <c r="Z514" s="149">
        <f>IF((Q510+Q512+Q514)&lt;&gt;0,Q514/(Q510+Q512+Q514)*(Z510+Z512),0)</f>
        <v>0</v>
      </c>
      <c r="AA514" s="150"/>
      <c r="AB514" s="150"/>
      <c r="AC514" s="150"/>
      <c r="AD514" s="150"/>
      <c r="AE514" s="150"/>
      <c r="AF514" s="150"/>
      <c r="AG514" s="151"/>
      <c r="AH514" s="135" t="s">
        <v>57</v>
      </c>
      <c r="AI514" s="135"/>
      <c r="AJ514" s="16"/>
      <c r="AK514" s="16"/>
      <c r="AL514" s="16"/>
      <c r="AM514" s="16"/>
      <c r="AN514" s="16"/>
      <c r="AO514" s="16"/>
      <c r="AP514" s="16"/>
      <c r="AQ514" s="16"/>
      <c r="AR514" s="16"/>
      <c r="AS514" s="16"/>
      <c r="AT514" s="16"/>
      <c r="AU514" s="1"/>
      <c r="AV514" s="1"/>
      <c r="AW514" s="1"/>
      <c r="AX514" s="1"/>
      <c r="AY514" s="1"/>
      <c r="AZ514" s="1"/>
      <c r="BA514" s="1"/>
      <c r="BB514" s="1"/>
      <c r="BC514" s="1"/>
      <c r="BD514" s="1"/>
    </row>
    <row r="515" spans="1:56" ht="15" customHeight="1" x14ac:dyDescent="0.2">
      <c r="A515" s="3"/>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
      <c r="AV515" s="1"/>
      <c r="AW515" s="1"/>
      <c r="AX515" s="1"/>
      <c r="AY515" s="1"/>
      <c r="AZ515" s="1"/>
      <c r="BA515" s="1"/>
      <c r="BB515" s="1"/>
      <c r="BC515" s="1"/>
      <c r="BD515" s="1"/>
    </row>
    <row r="516" spans="1:56" ht="15" customHeight="1" x14ac:dyDescent="0.2">
      <c r="A516" s="3">
        <v>48</v>
      </c>
      <c r="B516" s="133" t="s">
        <v>96</v>
      </c>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4"/>
      <c r="AL516" s="134"/>
      <c r="AM516" s="134"/>
      <c r="AN516" s="134"/>
      <c r="AO516" s="134"/>
      <c r="AP516" s="134"/>
      <c r="AQ516" s="16"/>
      <c r="AR516" s="16"/>
      <c r="AS516" s="16"/>
      <c r="AT516" s="16"/>
      <c r="AU516" s="1"/>
      <c r="AV516" s="1"/>
      <c r="AW516" s="1"/>
      <c r="AX516" s="1"/>
      <c r="AY516" s="1"/>
      <c r="AZ516" s="1"/>
      <c r="BA516" s="1"/>
      <c r="BB516" s="1"/>
      <c r="BC516" s="1"/>
      <c r="BD516" s="1"/>
    </row>
    <row r="517" spans="1:56" ht="2.25" customHeight="1" x14ac:dyDescent="0.2">
      <c r="A517" s="3"/>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
      <c r="AV517" s="1"/>
      <c r="AW517" s="1"/>
      <c r="AX517" s="1"/>
      <c r="AY517" s="1"/>
      <c r="AZ517" s="1"/>
      <c r="BA517" s="1"/>
      <c r="BB517" s="1"/>
      <c r="BC517" s="1"/>
      <c r="BD517" s="1"/>
    </row>
    <row r="518" spans="1:56" ht="15" customHeight="1" x14ac:dyDescent="0.2">
      <c r="A518" s="3"/>
      <c r="B518" s="16"/>
      <c r="C518" s="16"/>
      <c r="D518" s="16"/>
      <c r="E518" s="16"/>
      <c r="F518" s="16"/>
      <c r="G518" s="16"/>
      <c r="H518" s="16"/>
      <c r="I518" s="16"/>
      <c r="J518" s="16"/>
      <c r="K518" s="16"/>
      <c r="L518" s="16"/>
      <c r="M518" s="16"/>
      <c r="N518" s="16"/>
      <c r="O518" s="16"/>
      <c r="P518" s="16"/>
      <c r="Q518" s="161" t="s">
        <v>78</v>
      </c>
      <c r="R518" s="162"/>
      <c r="S518" s="162"/>
      <c r="T518" s="162"/>
      <c r="U518" s="162"/>
      <c r="V518" s="162"/>
      <c r="W518" s="162"/>
      <c r="X518" s="162"/>
      <c r="Y518" s="19"/>
      <c r="Z518" s="161" t="s">
        <v>92</v>
      </c>
      <c r="AA518" s="161"/>
      <c r="AB518" s="161"/>
      <c r="AC518" s="161"/>
      <c r="AD518" s="161"/>
      <c r="AE518" s="161"/>
      <c r="AF518" s="161"/>
      <c r="AG518" s="161"/>
      <c r="AH518" s="135"/>
      <c r="AI518" s="135"/>
      <c r="AJ518" s="16"/>
      <c r="AK518" s="16"/>
      <c r="AL518" s="16"/>
      <c r="AM518" s="16"/>
      <c r="AN518" s="16"/>
      <c r="AO518" s="16"/>
      <c r="AP518" s="16"/>
      <c r="AQ518" s="16"/>
      <c r="AR518" s="16"/>
      <c r="AS518" s="16"/>
      <c r="AT518" s="16"/>
      <c r="AU518" s="1"/>
      <c r="AV518" s="1"/>
      <c r="AW518" s="1"/>
      <c r="AX518" s="1"/>
      <c r="AY518" s="1"/>
      <c r="AZ518" s="1"/>
      <c r="BA518" s="1"/>
      <c r="BB518" s="1"/>
      <c r="BC518" s="1"/>
      <c r="BD518" s="1"/>
    </row>
    <row r="519" spans="1:56" ht="2.25" customHeight="1" x14ac:dyDescent="0.2">
      <c r="A519" s="3"/>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
      <c r="AV519" s="1"/>
      <c r="AW519" s="1"/>
      <c r="AX519" s="1"/>
      <c r="AY519" s="1"/>
      <c r="AZ519" s="1"/>
      <c r="BA519" s="1"/>
      <c r="BB519" s="1"/>
      <c r="BC519" s="1"/>
      <c r="BD519" s="1"/>
    </row>
    <row r="520" spans="1:56" ht="15" customHeight="1" x14ac:dyDescent="0.2">
      <c r="A520" s="3"/>
      <c r="B520" s="112" t="s">
        <v>74</v>
      </c>
      <c r="C520" s="135"/>
      <c r="D520" s="135"/>
      <c r="E520" s="135"/>
      <c r="F520" s="135"/>
      <c r="G520" s="135"/>
      <c r="H520" s="135"/>
      <c r="I520" s="135"/>
      <c r="J520" s="135"/>
      <c r="K520" s="135"/>
      <c r="L520" s="135"/>
      <c r="M520" s="135"/>
      <c r="N520" s="135"/>
      <c r="O520" s="135"/>
      <c r="P520" s="16"/>
      <c r="Q520" s="154"/>
      <c r="R520" s="155"/>
      <c r="S520" s="155"/>
      <c r="T520" s="155"/>
      <c r="U520" s="155"/>
      <c r="V520" s="156"/>
      <c r="W520" s="148" t="s">
        <v>69</v>
      </c>
      <c r="X520" s="148"/>
      <c r="Y520" s="50"/>
      <c r="Z520" s="145"/>
      <c r="AA520" s="146"/>
      <c r="AB520" s="146"/>
      <c r="AC520" s="146"/>
      <c r="AD520" s="146"/>
      <c r="AE520" s="146"/>
      <c r="AF520" s="146"/>
      <c r="AG520" s="147"/>
      <c r="AH520" s="135" t="s">
        <v>57</v>
      </c>
      <c r="AI520" s="135"/>
      <c r="AJ520" s="16"/>
      <c r="AK520" s="16"/>
      <c r="AL520" s="16"/>
      <c r="AM520" s="16"/>
      <c r="AN520" s="16"/>
      <c r="AO520" s="16"/>
      <c r="AP520" s="16"/>
      <c r="AQ520" s="16"/>
      <c r="AR520" s="16"/>
      <c r="AS520" s="16"/>
      <c r="AT520" s="16"/>
      <c r="AU520" s="1"/>
      <c r="AV520" s="1"/>
      <c r="AW520" s="1"/>
      <c r="AX520" s="1"/>
      <c r="AY520" s="1"/>
      <c r="AZ520" s="1"/>
      <c r="BA520" s="1"/>
      <c r="BB520" s="1"/>
      <c r="BC520" s="1"/>
      <c r="BD520" s="1"/>
    </row>
    <row r="521" spans="1:56" ht="2.25" customHeight="1" x14ac:dyDescent="0.2">
      <c r="A521" s="3"/>
      <c r="B521" s="16"/>
      <c r="C521" s="16"/>
      <c r="D521" s="16"/>
      <c r="E521" s="16"/>
      <c r="F521" s="16"/>
      <c r="G521" s="16"/>
      <c r="H521" s="16"/>
      <c r="I521" s="16"/>
      <c r="J521" s="16"/>
      <c r="K521" s="16"/>
      <c r="L521" s="16"/>
      <c r="M521" s="16"/>
      <c r="N521" s="16"/>
      <c r="O521" s="15"/>
      <c r="P521" s="15"/>
      <c r="Q521" s="50"/>
      <c r="R521" s="50"/>
      <c r="S521" s="50"/>
      <c r="T521" s="50"/>
      <c r="U521" s="50"/>
      <c r="V521" s="50"/>
      <c r="W521" s="50"/>
      <c r="X521" s="50"/>
      <c r="Y521" s="50"/>
      <c r="Z521" s="50"/>
      <c r="AA521" s="50"/>
      <c r="AB521" s="50"/>
      <c r="AC521" s="50"/>
      <c r="AD521" s="50"/>
      <c r="AE521" s="50"/>
      <c r="AF521" s="50"/>
      <c r="AG521" s="50"/>
      <c r="AH521" s="16"/>
      <c r="AI521" s="16"/>
      <c r="AJ521" s="16"/>
      <c r="AK521" s="16"/>
      <c r="AL521" s="16"/>
      <c r="AM521" s="16"/>
      <c r="AN521" s="16"/>
      <c r="AO521" s="16"/>
      <c r="AP521" s="16"/>
      <c r="AQ521" s="16"/>
      <c r="AR521" s="16"/>
      <c r="AS521" s="16"/>
      <c r="AT521" s="16"/>
      <c r="AU521" s="1"/>
      <c r="AV521" s="1"/>
      <c r="AW521" s="1"/>
      <c r="AX521" s="1"/>
      <c r="AY521" s="1"/>
      <c r="AZ521" s="1"/>
      <c r="BA521" s="1"/>
      <c r="BB521" s="1"/>
      <c r="BC521" s="1"/>
      <c r="BD521" s="1"/>
    </row>
    <row r="522" spans="1:56" ht="15" customHeight="1" x14ac:dyDescent="0.2">
      <c r="A522" s="3"/>
      <c r="B522" s="112" t="s">
        <v>97</v>
      </c>
      <c r="C522" s="135"/>
      <c r="D522" s="135"/>
      <c r="E522" s="135"/>
      <c r="F522" s="135"/>
      <c r="G522" s="135"/>
      <c r="H522" s="135"/>
      <c r="I522" s="135"/>
      <c r="J522" s="135"/>
      <c r="K522" s="135"/>
      <c r="L522" s="135"/>
      <c r="M522" s="135"/>
      <c r="N522" s="135"/>
      <c r="O522" s="135"/>
      <c r="P522" s="16"/>
      <c r="Q522" s="154"/>
      <c r="R522" s="155"/>
      <c r="S522" s="155"/>
      <c r="T522" s="155"/>
      <c r="U522" s="155"/>
      <c r="V522" s="156"/>
      <c r="W522" s="148" t="s">
        <v>69</v>
      </c>
      <c r="X522" s="148"/>
      <c r="Y522" s="50"/>
      <c r="Z522" s="145"/>
      <c r="AA522" s="146"/>
      <c r="AB522" s="146"/>
      <c r="AC522" s="146"/>
      <c r="AD522" s="146"/>
      <c r="AE522" s="146"/>
      <c r="AF522" s="146"/>
      <c r="AG522" s="147"/>
      <c r="AH522" s="135" t="s">
        <v>57</v>
      </c>
      <c r="AI522" s="135"/>
      <c r="AJ522" s="16"/>
      <c r="AK522" s="16"/>
      <c r="AL522" s="16"/>
      <c r="AM522" s="16"/>
      <c r="AN522" s="16"/>
      <c r="AO522" s="16"/>
      <c r="AP522" s="16"/>
      <c r="AQ522" s="16"/>
      <c r="AR522" s="16"/>
      <c r="AS522" s="16"/>
      <c r="AT522" s="16"/>
      <c r="AU522" s="1"/>
      <c r="AV522" s="1"/>
      <c r="AW522" s="1"/>
      <c r="AX522" s="1"/>
      <c r="AY522" s="1"/>
      <c r="AZ522" s="1"/>
      <c r="BA522" s="1"/>
      <c r="BB522" s="1"/>
      <c r="BC522" s="1"/>
      <c r="BD522" s="1"/>
    </row>
    <row r="523" spans="1:56" ht="2.25" customHeight="1" x14ac:dyDescent="0.2">
      <c r="A523" s="3"/>
      <c r="B523" s="16"/>
      <c r="C523" s="16"/>
      <c r="D523" s="16"/>
      <c r="E523" s="16"/>
      <c r="F523" s="16"/>
      <c r="G523" s="16"/>
      <c r="H523" s="16"/>
      <c r="I523" s="16"/>
      <c r="J523" s="16"/>
      <c r="K523" s="16"/>
      <c r="L523" s="16"/>
      <c r="M523" s="16"/>
      <c r="N523" s="16"/>
      <c r="O523" s="15"/>
      <c r="P523" s="15"/>
      <c r="Q523" s="50"/>
      <c r="R523" s="50"/>
      <c r="S523" s="50"/>
      <c r="T523" s="50"/>
      <c r="U523" s="50"/>
      <c r="V523" s="50"/>
      <c r="W523" s="50"/>
      <c r="X523" s="50"/>
      <c r="Y523" s="50"/>
      <c r="Z523" s="50"/>
      <c r="AA523" s="50"/>
      <c r="AB523" s="50"/>
      <c r="AC523" s="50"/>
      <c r="AD523" s="50"/>
      <c r="AE523" s="62"/>
      <c r="AF523" s="50"/>
      <c r="AG523" s="50"/>
      <c r="AH523" s="16"/>
      <c r="AI523" s="16"/>
      <c r="AJ523" s="16"/>
      <c r="AK523" s="16"/>
      <c r="AL523" s="16"/>
      <c r="AM523" s="16"/>
      <c r="AN523" s="16"/>
      <c r="AO523" s="16"/>
      <c r="AP523" s="16"/>
      <c r="AQ523" s="16"/>
      <c r="AR523" s="16"/>
      <c r="AS523" s="16"/>
      <c r="AT523" s="16"/>
      <c r="AU523" s="1"/>
      <c r="AV523" s="1"/>
      <c r="AW523" s="1"/>
      <c r="AX523" s="1"/>
      <c r="AY523" s="1"/>
      <c r="AZ523" s="1"/>
      <c r="BA523" s="1"/>
      <c r="BB523" s="1"/>
      <c r="BC523" s="1"/>
      <c r="BD523" s="1"/>
    </row>
    <row r="524" spans="1:56" ht="15" customHeight="1" x14ac:dyDescent="0.2">
      <c r="A524" s="3"/>
      <c r="B524" s="139" t="s">
        <v>75</v>
      </c>
      <c r="C524" s="134"/>
      <c r="D524" s="134"/>
      <c r="E524" s="134"/>
      <c r="F524" s="134"/>
      <c r="G524" s="134"/>
      <c r="H524" s="134"/>
      <c r="I524" s="134"/>
      <c r="J524" s="134"/>
      <c r="K524" s="134"/>
      <c r="L524" s="134"/>
      <c r="M524" s="134"/>
      <c r="N524" s="134"/>
      <c r="O524" s="134"/>
      <c r="P524" s="17"/>
      <c r="Q524" s="154"/>
      <c r="R524" s="155"/>
      <c r="S524" s="155"/>
      <c r="T524" s="155"/>
      <c r="U524" s="155"/>
      <c r="V524" s="156"/>
      <c r="W524" s="148" t="s">
        <v>69</v>
      </c>
      <c r="X524" s="148"/>
      <c r="Y524" s="50"/>
      <c r="Z524" s="145"/>
      <c r="AA524" s="146"/>
      <c r="AB524" s="146"/>
      <c r="AC524" s="146"/>
      <c r="AD524" s="146"/>
      <c r="AE524" s="146"/>
      <c r="AF524" s="146"/>
      <c r="AG524" s="147"/>
      <c r="AH524" s="135" t="s">
        <v>57</v>
      </c>
      <c r="AI524" s="135"/>
      <c r="AJ524" s="16"/>
      <c r="AK524" s="16"/>
      <c r="AL524" s="16"/>
      <c r="AM524" s="16"/>
      <c r="AN524" s="16"/>
      <c r="AO524" s="16"/>
      <c r="AP524" s="16"/>
      <c r="AQ524" s="16"/>
      <c r="AR524" s="16"/>
      <c r="AS524" s="16"/>
      <c r="AT524" s="16"/>
      <c r="AU524" s="1"/>
      <c r="AV524" s="1"/>
      <c r="AW524" s="1"/>
      <c r="AX524" s="1"/>
      <c r="AY524" s="1"/>
      <c r="AZ524" s="1"/>
      <c r="BA524" s="1"/>
      <c r="BB524" s="1"/>
      <c r="BC524" s="1"/>
      <c r="BD524" s="1"/>
    </row>
    <row r="525" spans="1:56" ht="2.25" customHeight="1" x14ac:dyDescent="0.2">
      <c r="A525" s="3"/>
      <c r="B525" s="16"/>
      <c r="C525" s="16"/>
      <c r="D525" s="16"/>
      <c r="E525" s="16"/>
      <c r="F525" s="16"/>
      <c r="G525" s="16"/>
      <c r="H525" s="16"/>
      <c r="I525" s="16"/>
      <c r="J525" s="16"/>
      <c r="K525" s="16"/>
      <c r="L525" s="16"/>
      <c r="M525" s="16"/>
      <c r="N525" s="16"/>
      <c r="O525" s="16"/>
      <c r="P525" s="16"/>
      <c r="Q525" s="50"/>
      <c r="R525" s="50"/>
      <c r="S525" s="50"/>
      <c r="T525" s="50"/>
      <c r="U525" s="50"/>
      <c r="V525" s="50"/>
      <c r="W525" s="50"/>
      <c r="X525" s="50"/>
      <c r="Y525" s="50"/>
      <c r="Z525" s="50"/>
      <c r="AA525" s="50"/>
      <c r="AB525" s="50"/>
      <c r="AC525" s="50"/>
      <c r="AD525" s="50"/>
      <c r="AE525" s="50"/>
      <c r="AF525" s="50"/>
      <c r="AG525" s="50"/>
      <c r="AH525" s="16"/>
      <c r="AI525" s="16"/>
      <c r="AJ525" s="16"/>
      <c r="AK525" s="16"/>
      <c r="AL525" s="16"/>
      <c r="AM525" s="16"/>
      <c r="AN525" s="16"/>
      <c r="AO525" s="16"/>
      <c r="AP525" s="16"/>
      <c r="AQ525" s="16"/>
      <c r="AR525" s="16"/>
      <c r="AS525" s="16"/>
      <c r="AT525" s="16"/>
      <c r="AU525" s="1"/>
      <c r="AV525" s="1"/>
      <c r="AW525" s="1"/>
      <c r="AX525" s="1"/>
      <c r="AY525" s="1"/>
      <c r="AZ525" s="1"/>
      <c r="BA525" s="1"/>
      <c r="BB525" s="1"/>
      <c r="BC525" s="1"/>
      <c r="BD525" s="1"/>
    </row>
    <row r="526" spans="1:56" ht="15" customHeight="1" x14ac:dyDescent="0.2">
      <c r="A526" s="3"/>
      <c r="B526" s="112" t="s">
        <v>76</v>
      </c>
      <c r="C526" s="135"/>
      <c r="D526" s="135"/>
      <c r="E526" s="135"/>
      <c r="F526" s="135"/>
      <c r="G526" s="135"/>
      <c r="H526" s="135"/>
      <c r="I526" s="135"/>
      <c r="J526" s="135"/>
      <c r="K526" s="135"/>
      <c r="L526" s="135"/>
      <c r="M526" s="135"/>
      <c r="N526" s="135"/>
      <c r="O526" s="135"/>
      <c r="P526" s="16"/>
      <c r="Q526" s="154"/>
      <c r="R526" s="155"/>
      <c r="S526" s="155"/>
      <c r="T526" s="155"/>
      <c r="U526" s="155"/>
      <c r="V526" s="156"/>
      <c r="W526" s="148" t="s">
        <v>69</v>
      </c>
      <c r="X526" s="148"/>
      <c r="Y526" s="50"/>
      <c r="Z526" s="145"/>
      <c r="AA526" s="146"/>
      <c r="AB526" s="146"/>
      <c r="AC526" s="146"/>
      <c r="AD526" s="146"/>
      <c r="AE526" s="146"/>
      <c r="AF526" s="146"/>
      <c r="AG526" s="147"/>
      <c r="AH526" s="135" t="s">
        <v>57</v>
      </c>
      <c r="AI526" s="135"/>
      <c r="AJ526" s="16"/>
      <c r="AK526" s="16"/>
      <c r="AL526" s="16"/>
      <c r="AM526" s="16"/>
      <c r="AN526" s="16"/>
      <c r="AO526" s="16"/>
      <c r="AP526" s="16"/>
      <c r="AQ526" s="16"/>
      <c r="AR526" s="16"/>
      <c r="AS526" s="16"/>
      <c r="AT526" s="16"/>
      <c r="AU526" s="1"/>
      <c r="AV526" s="1"/>
      <c r="AW526" s="1"/>
      <c r="AX526" s="1"/>
      <c r="AY526" s="1"/>
      <c r="AZ526" s="1"/>
      <c r="BA526" s="1"/>
      <c r="BB526" s="1"/>
      <c r="BC526" s="1"/>
      <c r="BD526" s="1"/>
    </row>
    <row r="527" spans="1:56" ht="15" customHeight="1" x14ac:dyDescent="0.2">
      <c r="A527" s="3"/>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
      <c r="AV527" s="1"/>
      <c r="AW527" s="1"/>
      <c r="AX527" s="1"/>
      <c r="AY527" s="1"/>
      <c r="AZ527" s="1"/>
      <c r="BA527" s="1"/>
      <c r="BB527" s="1"/>
      <c r="BC527" s="1"/>
      <c r="BD527" s="1"/>
    </row>
    <row r="528" spans="1:56" ht="15" customHeight="1" x14ac:dyDescent="0.2">
      <c r="A528" s="3"/>
      <c r="B528" s="116" t="s">
        <v>98</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7"/>
      <c r="AQ528" s="16"/>
      <c r="AR528" s="16"/>
      <c r="AS528" s="16"/>
      <c r="AT528" s="16"/>
      <c r="AU528" s="1"/>
      <c r="AV528" s="1"/>
      <c r="AW528" s="1"/>
      <c r="AX528" s="1"/>
      <c r="AY528" s="1"/>
      <c r="AZ528" s="1"/>
      <c r="BA528" s="1"/>
      <c r="BB528" s="1"/>
      <c r="BC528" s="1"/>
      <c r="BD528" s="1"/>
    </row>
    <row r="529" spans="1:56" ht="15" customHeight="1" x14ac:dyDescent="0.2">
      <c r="A529" s="3"/>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
      <c r="AV529" s="1"/>
      <c r="AW529" s="1"/>
      <c r="AX529" s="1"/>
      <c r="AY529" s="1"/>
      <c r="AZ529" s="1"/>
      <c r="BA529" s="1"/>
      <c r="BB529" s="1"/>
      <c r="BC529" s="1"/>
      <c r="BD529" s="1"/>
    </row>
    <row r="530" spans="1:56" ht="15" customHeight="1" x14ac:dyDescent="0.2">
      <c r="A530" s="3">
        <v>49</v>
      </c>
      <c r="B530" s="133" t="s">
        <v>99</v>
      </c>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134"/>
      <c r="AL530" s="134"/>
      <c r="AM530" s="134"/>
      <c r="AN530" s="134"/>
      <c r="AO530" s="134"/>
      <c r="AP530" s="134"/>
      <c r="AQ530" s="16"/>
      <c r="AR530" s="16"/>
      <c r="AS530" s="16"/>
      <c r="AT530" s="16"/>
      <c r="AU530" s="1"/>
      <c r="AV530" s="1"/>
      <c r="AW530" s="1"/>
      <c r="AX530" s="1"/>
      <c r="AY530" s="1"/>
      <c r="AZ530" s="1"/>
      <c r="BA530" s="1"/>
      <c r="BB530" s="1"/>
      <c r="BC530" s="1"/>
      <c r="BD530" s="1"/>
    </row>
    <row r="531" spans="1:56" ht="15" customHeight="1" x14ac:dyDescent="0.2">
      <c r="A531" s="3"/>
      <c r="B531" s="16"/>
      <c r="C531" s="16"/>
      <c r="D531" s="16"/>
      <c r="E531" s="16"/>
      <c r="F531" s="16"/>
      <c r="G531" s="16"/>
      <c r="H531" s="16"/>
      <c r="I531" s="16"/>
      <c r="J531" s="16"/>
      <c r="K531" s="16"/>
      <c r="L531" s="16"/>
      <c r="M531" s="16"/>
      <c r="N531" s="15"/>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
      <c r="AV531" s="1"/>
      <c r="AW531" s="1"/>
      <c r="AX531" s="1"/>
      <c r="AY531" s="1"/>
      <c r="AZ531" s="1"/>
      <c r="BA531" s="1"/>
      <c r="BB531" s="1"/>
      <c r="BC531" s="1"/>
      <c r="BD531" s="1"/>
    </row>
    <row r="532" spans="1:56" ht="15" customHeight="1" x14ac:dyDescent="0.2">
      <c r="A532" s="3"/>
      <c r="B532" s="157" t="s">
        <v>100</v>
      </c>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c r="AA532" s="157"/>
      <c r="AB532" s="157"/>
      <c r="AC532" s="157"/>
      <c r="AD532" s="157"/>
      <c r="AE532" s="157"/>
      <c r="AF532" s="157"/>
      <c r="AG532" s="157"/>
      <c r="AH532" s="157"/>
      <c r="AI532" s="157"/>
      <c r="AJ532" s="157"/>
      <c r="AK532" s="157"/>
      <c r="AL532" s="157"/>
      <c r="AM532" s="157"/>
      <c r="AN532" s="157"/>
      <c r="AO532" s="157"/>
      <c r="AP532" s="157"/>
      <c r="AQ532" s="16"/>
      <c r="AR532" s="16"/>
      <c r="AS532" s="16"/>
      <c r="AT532" s="16"/>
      <c r="AU532" s="1"/>
      <c r="AV532" s="1"/>
      <c r="AW532" s="1"/>
      <c r="AX532" s="1"/>
      <c r="AY532" s="1"/>
      <c r="AZ532" s="1"/>
      <c r="BA532" s="1"/>
      <c r="BB532" s="1"/>
      <c r="BC532" s="1"/>
      <c r="BD532" s="1"/>
    </row>
    <row r="533" spans="1:56" ht="2.25" customHeight="1" x14ac:dyDescent="0.2">
      <c r="A533" s="3"/>
      <c r="B533" s="16"/>
      <c r="C533" s="16"/>
      <c r="D533" s="16"/>
      <c r="E533" s="16"/>
      <c r="F533" s="16"/>
      <c r="G533" s="16"/>
      <c r="H533" s="16"/>
      <c r="I533" s="16"/>
      <c r="J533" s="16"/>
      <c r="K533" s="16"/>
      <c r="L533" s="16"/>
      <c r="M533" s="16"/>
      <c r="N533" s="15"/>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
      <c r="AV533" s="1"/>
      <c r="AW533" s="1"/>
      <c r="AX533" s="1"/>
      <c r="AY533" s="1"/>
      <c r="AZ533" s="1"/>
      <c r="BA533" s="1"/>
      <c r="BB533" s="1"/>
      <c r="BC533" s="1"/>
      <c r="BD533" s="1"/>
    </row>
    <row r="534" spans="1:56" ht="15" customHeight="1" x14ac:dyDescent="0.2">
      <c r="A534" s="3"/>
      <c r="B534" s="145"/>
      <c r="C534" s="146"/>
      <c r="D534" s="146"/>
      <c r="E534" s="146"/>
      <c r="F534" s="146"/>
      <c r="G534" s="146"/>
      <c r="H534" s="146"/>
      <c r="I534" s="147"/>
      <c r="J534" s="135" t="s">
        <v>57</v>
      </c>
      <c r="K534" s="135"/>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
      <c r="AV534" s="1"/>
      <c r="AW534" s="1"/>
      <c r="AX534" s="1"/>
      <c r="AY534" s="1"/>
      <c r="AZ534" s="1"/>
      <c r="BA534" s="1"/>
      <c r="BB534" s="1"/>
      <c r="BC534" s="1"/>
      <c r="BD534" s="1"/>
    </row>
    <row r="535" spans="1:56" ht="15" customHeight="1" x14ac:dyDescent="0.2">
      <c r="A535" s="3"/>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
      <c r="AV535" s="1"/>
      <c r="AW535" s="1"/>
      <c r="AX535" s="1"/>
      <c r="AY535" s="1"/>
      <c r="AZ535" s="1"/>
      <c r="BA535" s="1"/>
      <c r="BB535" s="1"/>
      <c r="BC535" s="1"/>
      <c r="BD535" s="1"/>
    </row>
    <row r="536" spans="1:56" ht="15" customHeight="1" x14ac:dyDescent="0.2">
      <c r="A536" s="3">
        <v>50</v>
      </c>
      <c r="B536" s="158" t="s">
        <v>213</v>
      </c>
      <c r="C536" s="158"/>
      <c r="D536" s="158"/>
      <c r="E536" s="158"/>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6"/>
      <c r="AR536" s="16"/>
      <c r="AS536" s="16"/>
      <c r="AT536" s="16"/>
      <c r="AU536" s="1"/>
      <c r="AV536" s="1"/>
      <c r="AW536" s="1"/>
      <c r="AX536" s="1"/>
      <c r="AY536" s="1"/>
      <c r="AZ536" s="1"/>
      <c r="BA536" s="1"/>
      <c r="BB536" s="1"/>
      <c r="BC536" s="1"/>
      <c r="BD536" s="1"/>
    </row>
    <row r="537" spans="1:56" ht="15" customHeight="1" x14ac:dyDescent="0.2">
      <c r="A537" s="3"/>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
      <c r="AV537" s="1"/>
      <c r="AW537" s="1"/>
      <c r="AX537" s="1"/>
      <c r="AY537" s="1"/>
      <c r="AZ537" s="1"/>
      <c r="BA537" s="1"/>
      <c r="BB537" s="1"/>
      <c r="BC537" s="1"/>
      <c r="BD537" s="1"/>
    </row>
    <row r="538" spans="1:56" ht="15" customHeight="1" x14ac:dyDescent="0.2">
      <c r="A538" s="3"/>
      <c r="B538" s="116" t="s">
        <v>101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7"/>
      <c r="AQ538" s="16"/>
      <c r="AR538" s="16"/>
      <c r="AS538" s="16"/>
      <c r="AT538" s="16"/>
      <c r="AU538" s="1"/>
      <c r="AV538" s="1"/>
      <c r="AW538" s="1"/>
      <c r="AX538" s="1"/>
      <c r="AY538" s="1"/>
      <c r="AZ538" s="1"/>
      <c r="BA538" s="1"/>
      <c r="BB538" s="1"/>
      <c r="BC538" s="1"/>
      <c r="BD538" s="1"/>
    </row>
    <row r="539" spans="1:56" ht="15" customHeight="1" x14ac:dyDescent="0.2">
      <c r="A539" s="3"/>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
      <c r="AV539" s="1"/>
      <c r="AW539" s="1"/>
      <c r="AX539" s="1"/>
      <c r="AY539" s="1"/>
      <c r="AZ539" s="1"/>
      <c r="BA539" s="1"/>
      <c r="BB539" s="1"/>
      <c r="BC539" s="1"/>
      <c r="BD539" s="1"/>
    </row>
    <row r="540" spans="1:56" ht="15" customHeight="1" x14ac:dyDescent="0.2">
      <c r="A540" s="3">
        <v>51</v>
      </c>
      <c r="B540" s="22" t="s">
        <v>102</v>
      </c>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
      <c r="AV540" s="1"/>
      <c r="AW540" s="1"/>
      <c r="AX540" s="1"/>
      <c r="AY540" s="1"/>
      <c r="AZ540" s="1"/>
      <c r="BA540" s="1"/>
      <c r="BB540" s="1"/>
      <c r="BC540" s="1"/>
      <c r="BD540" s="1"/>
    </row>
    <row r="541" spans="1:56" ht="2.25" customHeight="1" x14ac:dyDescent="0.2">
      <c r="A541" s="3"/>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
      <c r="AV541" s="1"/>
      <c r="AW541" s="1"/>
      <c r="AX541" s="1"/>
      <c r="AY541" s="1"/>
      <c r="AZ541" s="1"/>
      <c r="BA541" s="1"/>
      <c r="BB541" s="1"/>
      <c r="BC541" s="1"/>
      <c r="BD541" s="1"/>
    </row>
    <row r="542" spans="1:56" ht="24.95" customHeight="1" x14ac:dyDescent="0.2">
      <c r="A542" s="3"/>
      <c r="B542" s="157" t="s">
        <v>214</v>
      </c>
      <c r="C542" s="159"/>
      <c r="D542" s="159"/>
      <c r="E542" s="159"/>
      <c r="F542" s="159"/>
      <c r="G542" s="159"/>
      <c r="H542" s="159"/>
      <c r="I542" s="159"/>
      <c r="J542" s="159"/>
      <c r="K542" s="159"/>
      <c r="L542" s="159"/>
      <c r="M542" s="159"/>
      <c r="N542" s="159"/>
      <c r="O542" s="159"/>
      <c r="P542" s="159"/>
      <c r="Q542" s="159"/>
      <c r="R542" s="159"/>
      <c r="S542" s="159"/>
      <c r="T542" s="159"/>
      <c r="U542" s="159"/>
      <c r="V542" s="159"/>
      <c r="W542" s="159"/>
      <c r="X542" s="159"/>
      <c r="Y542" s="159"/>
      <c r="Z542" s="159"/>
      <c r="AA542" s="159"/>
      <c r="AB542" s="159"/>
      <c r="AC542" s="159"/>
      <c r="AD542" s="159"/>
      <c r="AE542" s="159"/>
      <c r="AF542" s="159"/>
      <c r="AG542" s="159"/>
      <c r="AH542" s="159"/>
      <c r="AI542" s="159"/>
      <c r="AJ542" s="159"/>
      <c r="AK542" s="159"/>
      <c r="AL542" s="159"/>
      <c r="AM542" s="159"/>
      <c r="AN542" s="159"/>
      <c r="AO542" s="159"/>
      <c r="AP542" s="159"/>
      <c r="AQ542" s="16"/>
      <c r="AR542" s="16"/>
      <c r="AS542" s="16"/>
      <c r="AT542" s="16"/>
      <c r="AU542" s="1"/>
      <c r="AV542" s="1"/>
      <c r="AW542" s="1"/>
      <c r="AX542" s="1"/>
      <c r="AY542" s="1"/>
      <c r="AZ542" s="1"/>
      <c r="BA542" s="1"/>
      <c r="BB542" s="1"/>
      <c r="BC542" s="1"/>
      <c r="BD542" s="1"/>
    </row>
    <row r="543" spans="1:56" ht="29.25" customHeight="1" x14ac:dyDescent="0.2">
      <c r="A543" s="3"/>
      <c r="B543" s="160"/>
      <c r="C543" s="160"/>
      <c r="D543" s="160"/>
      <c r="E543" s="160"/>
      <c r="F543" s="160"/>
      <c r="G543" s="160"/>
      <c r="H543" s="160"/>
      <c r="I543" s="160"/>
      <c r="J543" s="160"/>
      <c r="K543" s="160"/>
      <c r="L543" s="160"/>
      <c r="M543" s="160"/>
      <c r="N543" s="160"/>
      <c r="O543" s="160"/>
      <c r="P543" s="160"/>
      <c r="Q543" s="160"/>
      <c r="R543" s="160"/>
      <c r="S543" s="160"/>
      <c r="T543" s="160"/>
      <c r="U543" s="160"/>
      <c r="V543" s="160"/>
      <c r="W543" s="160"/>
      <c r="X543" s="160"/>
      <c r="Y543" s="160"/>
      <c r="Z543" s="160"/>
      <c r="AA543" s="160"/>
      <c r="AB543" s="160"/>
      <c r="AC543" s="160"/>
      <c r="AD543" s="160"/>
      <c r="AE543" s="160"/>
      <c r="AF543" s="160"/>
      <c r="AG543" s="160"/>
      <c r="AH543" s="160"/>
      <c r="AI543" s="160"/>
      <c r="AJ543" s="160"/>
      <c r="AK543" s="160"/>
      <c r="AL543" s="160"/>
      <c r="AM543" s="160"/>
      <c r="AN543" s="160"/>
      <c r="AO543" s="160"/>
      <c r="AP543" s="160"/>
      <c r="AQ543" s="16"/>
      <c r="AR543" s="16"/>
      <c r="AS543" s="16"/>
      <c r="AT543" s="16"/>
      <c r="AU543" s="1"/>
      <c r="AV543" s="1"/>
      <c r="AW543" s="1"/>
      <c r="AX543" s="1"/>
      <c r="AY543" s="1"/>
      <c r="AZ543" s="1"/>
      <c r="BA543" s="1"/>
      <c r="BB543" s="1"/>
      <c r="BC543" s="1"/>
      <c r="BD543" s="1"/>
    </row>
    <row r="544" spans="1:56" ht="1.5" customHeight="1" x14ac:dyDescent="0.2">
      <c r="A544" s="3"/>
      <c r="B544" s="160"/>
      <c r="C544" s="160"/>
      <c r="D544" s="160"/>
      <c r="E544" s="160"/>
      <c r="F544" s="160"/>
      <c r="G544" s="160"/>
      <c r="H544" s="160"/>
      <c r="I544" s="160"/>
      <c r="J544" s="160"/>
      <c r="K544" s="160"/>
      <c r="L544" s="160"/>
      <c r="M544" s="160"/>
      <c r="N544" s="160"/>
      <c r="O544" s="160"/>
      <c r="P544" s="160"/>
      <c r="Q544" s="160"/>
      <c r="R544" s="160"/>
      <c r="S544" s="160"/>
      <c r="T544" s="160"/>
      <c r="U544" s="160"/>
      <c r="V544" s="160"/>
      <c r="W544" s="160"/>
      <c r="X544" s="160"/>
      <c r="Y544" s="160"/>
      <c r="Z544" s="160"/>
      <c r="AA544" s="160"/>
      <c r="AB544" s="160"/>
      <c r="AC544" s="160"/>
      <c r="AD544" s="160"/>
      <c r="AE544" s="160"/>
      <c r="AF544" s="160"/>
      <c r="AG544" s="160"/>
      <c r="AH544" s="160"/>
      <c r="AI544" s="160"/>
      <c r="AJ544" s="160"/>
      <c r="AK544" s="160"/>
      <c r="AL544" s="160"/>
      <c r="AM544" s="160"/>
      <c r="AN544" s="160"/>
      <c r="AO544" s="160"/>
      <c r="AP544" s="160"/>
      <c r="AQ544" s="16"/>
      <c r="AR544" s="16"/>
      <c r="AS544" s="16"/>
      <c r="AT544" s="16"/>
      <c r="AU544" s="1"/>
      <c r="AV544" s="1"/>
      <c r="AW544" s="1"/>
      <c r="AX544" s="1"/>
      <c r="AY544" s="1"/>
      <c r="AZ544" s="1"/>
      <c r="BA544" s="1"/>
      <c r="BB544" s="1"/>
      <c r="BC544" s="1"/>
      <c r="BD544" s="1"/>
    </row>
    <row r="545" spans="1:56" ht="15" customHeight="1" x14ac:dyDescent="0.2">
      <c r="A545" s="3"/>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
      <c r="AV545" s="1"/>
      <c r="AW545" s="1"/>
      <c r="AX545" s="1"/>
      <c r="AY545" s="1"/>
      <c r="AZ545" s="1"/>
      <c r="BA545" s="1"/>
      <c r="BB545" s="1"/>
      <c r="BC545" s="1"/>
      <c r="BD545" s="1"/>
    </row>
    <row r="546" spans="1:56" ht="15" customHeight="1" x14ac:dyDescent="0.2">
      <c r="A546" s="3"/>
      <c r="B546" s="139" t="s">
        <v>103</v>
      </c>
      <c r="C546" s="134"/>
      <c r="D546" s="134"/>
      <c r="E546" s="134"/>
      <c r="F546" s="134"/>
      <c r="G546" s="134"/>
      <c r="H546" s="134"/>
      <c r="I546" s="134"/>
      <c r="J546" s="134"/>
      <c r="K546" s="134"/>
      <c r="L546" s="134"/>
      <c r="M546" s="134"/>
      <c r="N546" s="134"/>
      <c r="O546" s="134"/>
      <c r="P546" s="16"/>
      <c r="Q546" s="145"/>
      <c r="R546" s="146"/>
      <c r="S546" s="146"/>
      <c r="T546" s="146"/>
      <c r="U546" s="146"/>
      <c r="V546" s="146"/>
      <c r="W546" s="146"/>
      <c r="X546" s="147"/>
      <c r="Y546" s="148" t="s">
        <v>57</v>
      </c>
      <c r="Z546" s="148"/>
      <c r="AA546" s="72"/>
      <c r="AB546" s="72"/>
      <c r="AC546" s="72"/>
      <c r="AD546" s="72"/>
      <c r="AE546" s="72"/>
      <c r="AF546" s="72"/>
      <c r="AG546" s="72"/>
      <c r="AH546" s="72"/>
      <c r="AI546" s="72"/>
      <c r="AJ546" s="72"/>
      <c r="AK546" s="16"/>
      <c r="AL546" s="16"/>
      <c r="AM546" s="16"/>
      <c r="AN546" s="16"/>
      <c r="AO546" s="16"/>
      <c r="AP546" s="16"/>
      <c r="AQ546" s="16"/>
      <c r="AR546" s="16"/>
      <c r="AS546" s="16"/>
      <c r="AT546" s="16"/>
      <c r="AU546" s="1"/>
      <c r="AV546" s="1"/>
      <c r="AW546" s="1"/>
      <c r="AX546" s="1"/>
      <c r="AY546" s="1"/>
      <c r="AZ546" s="1"/>
      <c r="BA546" s="1"/>
      <c r="BB546" s="1"/>
      <c r="BC546" s="1"/>
      <c r="BD546" s="1"/>
    </row>
    <row r="547" spans="1:56" ht="2.25" customHeight="1" x14ac:dyDescent="0.2">
      <c r="A547" s="3"/>
      <c r="B547" s="16"/>
      <c r="C547" s="16"/>
      <c r="D547" s="16"/>
      <c r="E547" s="16"/>
      <c r="F547" s="16"/>
      <c r="G547" s="16"/>
      <c r="H547" s="16"/>
      <c r="I547" s="16"/>
      <c r="J547" s="16"/>
      <c r="K547" s="16"/>
      <c r="L547" s="16"/>
      <c r="M547" s="16"/>
      <c r="N547" s="16"/>
      <c r="O547" s="15"/>
      <c r="P547" s="16"/>
      <c r="Q547" s="72"/>
      <c r="R547" s="72"/>
      <c r="S547" s="72"/>
      <c r="T547" s="72"/>
      <c r="U547" s="72"/>
      <c r="V547" s="72"/>
      <c r="W547" s="72"/>
      <c r="X547" s="72"/>
      <c r="Y547" s="72"/>
      <c r="Z547" s="72"/>
      <c r="AA547" s="72"/>
      <c r="AB547" s="72"/>
      <c r="AC547" s="72"/>
      <c r="AD547" s="72"/>
      <c r="AE547" s="72"/>
      <c r="AF547" s="72"/>
      <c r="AG547" s="72"/>
      <c r="AH547" s="72"/>
      <c r="AI547" s="72"/>
      <c r="AJ547" s="72"/>
      <c r="AK547" s="16"/>
      <c r="AL547" s="16"/>
      <c r="AM547" s="16"/>
      <c r="AN547" s="16"/>
      <c r="AO547" s="16"/>
      <c r="AP547" s="16"/>
      <c r="AQ547" s="16"/>
      <c r="AR547" s="16"/>
      <c r="AS547" s="16"/>
      <c r="AT547" s="16"/>
      <c r="AU547" s="1"/>
      <c r="AV547" s="1"/>
      <c r="AW547" s="1"/>
      <c r="AX547" s="1"/>
      <c r="AY547" s="1"/>
      <c r="AZ547" s="1"/>
      <c r="BA547" s="1"/>
      <c r="BB547" s="1"/>
      <c r="BC547" s="1"/>
      <c r="BD547" s="1"/>
    </row>
    <row r="548" spans="1:56" ht="15" customHeight="1" x14ac:dyDescent="0.2">
      <c r="A548" s="3"/>
      <c r="B548" s="139" t="s">
        <v>215</v>
      </c>
      <c r="C548" s="134"/>
      <c r="D548" s="134"/>
      <c r="E548" s="134"/>
      <c r="F548" s="134"/>
      <c r="G548" s="134"/>
      <c r="H548" s="134"/>
      <c r="I548" s="134"/>
      <c r="J548" s="134"/>
      <c r="K548" s="134"/>
      <c r="L548" s="134"/>
      <c r="M548" s="134"/>
      <c r="N548" s="134"/>
      <c r="O548" s="134"/>
      <c r="P548" s="16"/>
      <c r="Q548" s="149">
        <f>SUM(AG441+AG443+Z471+Z473+Z475+Z477)</f>
        <v>0</v>
      </c>
      <c r="R548" s="150"/>
      <c r="S548" s="150"/>
      <c r="T548" s="150"/>
      <c r="U548" s="150"/>
      <c r="V548" s="150"/>
      <c r="W548" s="150"/>
      <c r="X548" s="151"/>
      <c r="Y548" s="148" t="s">
        <v>57</v>
      </c>
      <c r="Z548" s="148"/>
      <c r="AA548" s="72"/>
      <c r="AB548" s="72"/>
      <c r="AC548" s="72"/>
      <c r="AD548" s="72"/>
      <c r="AE548" s="72"/>
      <c r="AF548" s="72"/>
      <c r="AG548" s="72"/>
      <c r="AH548" s="72"/>
      <c r="AI548" s="72"/>
      <c r="AJ548" s="72"/>
      <c r="AK548" s="16"/>
      <c r="AL548" s="16"/>
      <c r="AM548" s="16"/>
      <c r="AN548" s="16"/>
      <c r="AO548" s="16"/>
      <c r="AP548" s="16"/>
      <c r="AQ548" s="16"/>
      <c r="AR548" s="16"/>
      <c r="AS548" s="16"/>
      <c r="AT548" s="16"/>
      <c r="AU548" s="1"/>
      <c r="AV548" s="1"/>
      <c r="AW548" s="1"/>
      <c r="AX548" s="1"/>
      <c r="AY548" s="1"/>
      <c r="AZ548" s="1"/>
      <c r="BA548" s="1"/>
      <c r="BB548" s="1"/>
      <c r="BC548" s="1"/>
      <c r="BD548" s="1"/>
    </row>
    <row r="549" spans="1:56" ht="2.25" customHeight="1" x14ac:dyDescent="0.2">
      <c r="A549" s="3"/>
      <c r="B549" s="16"/>
      <c r="C549" s="16"/>
      <c r="D549" s="16"/>
      <c r="E549" s="16"/>
      <c r="F549" s="16"/>
      <c r="G549" s="16"/>
      <c r="H549" s="16"/>
      <c r="I549" s="16"/>
      <c r="J549" s="16"/>
      <c r="K549" s="16"/>
      <c r="L549" s="16"/>
      <c r="M549" s="16"/>
      <c r="N549" s="16"/>
      <c r="O549" s="15"/>
      <c r="P549" s="16"/>
      <c r="Q549" s="110"/>
      <c r="R549" s="110"/>
      <c r="S549" s="110"/>
      <c r="T549" s="110"/>
      <c r="U549" s="110"/>
      <c r="V549" s="110"/>
      <c r="W549" s="110"/>
      <c r="X549" s="110"/>
      <c r="Y549" s="72"/>
      <c r="Z549" s="72"/>
      <c r="AA549" s="72"/>
      <c r="AB549" s="72"/>
      <c r="AC549" s="72"/>
      <c r="AD549" s="72"/>
      <c r="AE549" s="72"/>
      <c r="AF549" s="72"/>
      <c r="AG549" s="72"/>
      <c r="AH549" s="72"/>
      <c r="AI549" s="72"/>
      <c r="AJ549" s="72"/>
      <c r="AK549" s="16"/>
      <c r="AL549" s="16"/>
      <c r="AM549" s="16"/>
      <c r="AN549" s="16"/>
      <c r="AO549" s="16"/>
      <c r="AP549" s="16"/>
      <c r="AQ549" s="16"/>
      <c r="AR549" s="16"/>
      <c r="AS549" s="16"/>
      <c r="AT549" s="16"/>
      <c r="AU549" s="1"/>
      <c r="AV549" s="1"/>
      <c r="AW549" s="1"/>
      <c r="AX549" s="1"/>
      <c r="AY549" s="1"/>
      <c r="AZ549" s="1"/>
      <c r="BA549" s="1"/>
      <c r="BB549" s="1"/>
      <c r="BC549" s="1"/>
      <c r="BD549" s="1"/>
    </row>
    <row r="550" spans="1:56" ht="15" customHeight="1" x14ac:dyDescent="0.2">
      <c r="A550" s="3"/>
      <c r="B550" s="139" t="s">
        <v>104</v>
      </c>
      <c r="C550" s="134"/>
      <c r="D550" s="134"/>
      <c r="E550" s="134"/>
      <c r="F550" s="134"/>
      <c r="G550" s="134"/>
      <c r="H550" s="134"/>
      <c r="I550" s="134"/>
      <c r="J550" s="134"/>
      <c r="K550" s="134"/>
      <c r="L550" s="134"/>
      <c r="M550" s="134"/>
      <c r="N550" s="134"/>
      <c r="O550" s="134"/>
      <c r="P550" s="16"/>
      <c r="Q550" s="149">
        <f>Z510</f>
        <v>0</v>
      </c>
      <c r="R550" s="150"/>
      <c r="S550" s="150"/>
      <c r="T550" s="150"/>
      <c r="U550" s="150"/>
      <c r="V550" s="150"/>
      <c r="W550" s="150"/>
      <c r="X550" s="151"/>
      <c r="Y550" s="148" t="s">
        <v>57</v>
      </c>
      <c r="Z550" s="148"/>
      <c r="AA550" s="72"/>
      <c r="AB550" s="72"/>
      <c r="AC550" s="72"/>
      <c r="AD550" s="72"/>
      <c r="AE550" s="72"/>
      <c r="AF550" s="72"/>
      <c r="AG550" s="72"/>
      <c r="AH550" s="72"/>
      <c r="AI550" s="72"/>
      <c r="AJ550" s="72"/>
      <c r="AK550" s="16"/>
      <c r="AL550" s="16"/>
      <c r="AM550" s="16"/>
      <c r="AN550" s="16"/>
      <c r="AO550" s="16"/>
      <c r="AP550" s="16"/>
      <c r="AQ550" s="16"/>
      <c r="AR550" s="16"/>
      <c r="AS550" s="16"/>
      <c r="AT550" s="16"/>
      <c r="AU550" s="1"/>
      <c r="AV550" s="1"/>
      <c r="AW550" s="1"/>
      <c r="AX550" s="1"/>
      <c r="AY550" s="1"/>
      <c r="AZ550" s="1"/>
      <c r="BA550" s="1"/>
      <c r="BB550" s="1"/>
      <c r="BC550" s="1"/>
      <c r="BD550" s="1"/>
    </row>
    <row r="551" spans="1:56" ht="2.25" customHeight="1" x14ac:dyDescent="0.2">
      <c r="A551" s="3"/>
      <c r="B551" s="16"/>
      <c r="C551" s="16"/>
      <c r="D551" s="16"/>
      <c r="E551" s="16"/>
      <c r="F551" s="16"/>
      <c r="G551" s="16"/>
      <c r="H551" s="16"/>
      <c r="I551" s="16"/>
      <c r="J551" s="16"/>
      <c r="K551" s="16"/>
      <c r="L551" s="16"/>
      <c r="M551" s="16"/>
      <c r="N551" s="16"/>
      <c r="O551" s="15"/>
      <c r="P551" s="16"/>
      <c r="Q551" s="110"/>
      <c r="R551" s="110"/>
      <c r="S551" s="110"/>
      <c r="T551" s="110"/>
      <c r="U551" s="110"/>
      <c r="V551" s="110"/>
      <c r="W551" s="110"/>
      <c r="X551" s="110"/>
      <c r="Y551" s="72"/>
      <c r="Z551" s="72"/>
      <c r="AA551" s="72"/>
      <c r="AB551" s="72"/>
      <c r="AC551" s="72"/>
      <c r="AD551" s="72"/>
      <c r="AE551" s="72"/>
      <c r="AF551" s="72"/>
      <c r="AG551" s="72"/>
      <c r="AH551" s="72"/>
      <c r="AI551" s="72"/>
      <c r="AJ551" s="72"/>
      <c r="AK551" s="16"/>
      <c r="AL551" s="16"/>
      <c r="AM551" s="16"/>
      <c r="AN551" s="16"/>
      <c r="AO551" s="16"/>
      <c r="AP551" s="16"/>
      <c r="AQ551" s="16"/>
      <c r="AR551" s="16"/>
      <c r="AS551" s="16"/>
      <c r="AT551" s="16"/>
      <c r="AU551" s="1"/>
      <c r="AV551" s="1"/>
      <c r="AW551" s="1"/>
      <c r="AX551" s="1"/>
      <c r="AY551" s="1"/>
      <c r="AZ551" s="1"/>
      <c r="BA551" s="1"/>
      <c r="BB551" s="1"/>
      <c r="BC551" s="1"/>
      <c r="BD551" s="1"/>
    </row>
    <row r="552" spans="1:56" ht="15" customHeight="1" x14ac:dyDescent="0.2">
      <c r="A552" s="3"/>
      <c r="B552" s="139" t="s">
        <v>105</v>
      </c>
      <c r="C552" s="134"/>
      <c r="D552" s="134"/>
      <c r="E552" s="134"/>
      <c r="F552" s="134"/>
      <c r="G552" s="134"/>
      <c r="H552" s="134"/>
      <c r="I552" s="134"/>
      <c r="J552" s="134"/>
      <c r="K552" s="134"/>
      <c r="L552" s="134"/>
      <c r="M552" s="134"/>
      <c r="N552" s="134"/>
      <c r="O552" s="134"/>
      <c r="P552" s="16"/>
      <c r="Q552" s="149">
        <f>Z512</f>
        <v>0</v>
      </c>
      <c r="R552" s="150"/>
      <c r="S552" s="150"/>
      <c r="T552" s="150"/>
      <c r="U552" s="150"/>
      <c r="V552" s="150"/>
      <c r="W552" s="150"/>
      <c r="X552" s="151"/>
      <c r="Y552" s="148" t="s">
        <v>57</v>
      </c>
      <c r="Z552" s="148"/>
      <c r="AA552" s="72"/>
      <c r="AB552" s="72"/>
      <c r="AC552" s="72"/>
      <c r="AD552" s="72"/>
      <c r="AE552" s="72"/>
      <c r="AF552" s="72"/>
      <c r="AG552" s="72"/>
      <c r="AH552" s="72"/>
      <c r="AI552" s="72"/>
      <c r="AJ552" s="72"/>
      <c r="AK552" s="16"/>
      <c r="AL552" s="16"/>
      <c r="AM552" s="16"/>
      <c r="AN552" s="16"/>
      <c r="AO552" s="16"/>
      <c r="AP552" s="16"/>
      <c r="AQ552" s="16"/>
      <c r="AR552" s="16"/>
      <c r="AS552" s="16"/>
      <c r="AT552" s="16"/>
      <c r="AU552" s="1"/>
      <c r="AV552" s="1"/>
      <c r="AW552" s="1"/>
      <c r="AX552" s="1"/>
      <c r="AY552" s="1"/>
      <c r="AZ552" s="1"/>
      <c r="BA552" s="1"/>
      <c r="BB552" s="1"/>
      <c r="BC552" s="1"/>
      <c r="BD552" s="1"/>
    </row>
    <row r="553" spans="1:56" ht="2.25" customHeight="1" x14ac:dyDescent="0.2">
      <c r="A553" s="3"/>
      <c r="B553" s="16"/>
      <c r="C553" s="16"/>
      <c r="D553" s="16"/>
      <c r="E553" s="16"/>
      <c r="F553" s="16"/>
      <c r="G553" s="16"/>
      <c r="H553" s="16"/>
      <c r="I553" s="16"/>
      <c r="J553" s="16"/>
      <c r="K553" s="16"/>
      <c r="L553" s="16"/>
      <c r="M553" s="16"/>
      <c r="N553" s="16"/>
      <c r="O553" s="15"/>
      <c r="P553" s="16"/>
      <c r="Q553" s="110"/>
      <c r="R553" s="110"/>
      <c r="S553" s="110"/>
      <c r="T553" s="110"/>
      <c r="U553" s="110"/>
      <c r="V553" s="110"/>
      <c r="W553" s="110"/>
      <c r="X553" s="110"/>
      <c r="Y553" s="72"/>
      <c r="Z553" s="72"/>
      <c r="AA553" s="72"/>
      <c r="AB553" s="72"/>
      <c r="AC553" s="72"/>
      <c r="AD553" s="72"/>
      <c r="AE553" s="72"/>
      <c r="AF553" s="72"/>
      <c r="AG553" s="72"/>
      <c r="AH553" s="72"/>
      <c r="AI553" s="72"/>
      <c r="AJ553" s="72"/>
      <c r="AK553" s="16"/>
      <c r="AL553" s="16"/>
      <c r="AM553" s="16"/>
      <c r="AN553" s="16"/>
      <c r="AO553" s="16"/>
      <c r="AP553" s="16"/>
      <c r="AQ553" s="16"/>
      <c r="AR553" s="16"/>
      <c r="AS553" s="16"/>
      <c r="AT553" s="16"/>
      <c r="AU553" s="1"/>
      <c r="AV553" s="1"/>
      <c r="AW553" s="1"/>
      <c r="AX553" s="1"/>
      <c r="AY553" s="1"/>
      <c r="AZ553" s="1"/>
      <c r="BA553" s="1"/>
      <c r="BB553" s="1"/>
      <c r="BC553" s="1"/>
      <c r="BD553" s="1"/>
    </row>
    <row r="554" spans="1:56" ht="15" customHeight="1" x14ac:dyDescent="0.2">
      <c r="A554" s="26"/>
      <c r="B554" s="152" t="s">
        <v>216</v>
      </c>
      <c r="C554" s="153"/>
      <c r="D554" s="153"/>
      <c r="E554" s="153"/>
      <c r="F554" s="153"/>
      <c r="G554" s="153"/>
      <c r="H554" s="153"/>
      <c r="I554" s="153"/>
      <c r="J554" s="153"/>
      <c r="K554" s="153"/>
      <c r="L554" s="153"/>
      <c r="M554" s="153"/>
      <c r="N554" s="153"/>
      <c r="O554" s="153"/>
      <c r="P554" s="30"/>
      <c r="Q554" s="110"/>
      <c r="R554" s="110"/>
      <c r="S554" s="110"/>
      <c r="T554" s="110"/>
      <c r="U554" s="110"/>
      <c r="V554" s="110"/>
      <c r="W554" s="110"/>
      <c r="X554" s="110"/>
      <c r="Y554" s="72"/>
      <c r="Z554" s="72"/>
      <c r="AA554" s="149">
        <f>IF(Z514&gt;0,Z514,0)+IF(AG445&gt;0,AG445,0)</f>
        <v>0</v>
      </c>
      <c r="AB554" s="150"/>
      <c r="AC554" s="150"/>
      <c r="AD554" s="150"/>
      <c r="AE554" s="150"/>
      <c r="AF554" s="150"/>
      <c r="AG554" s="150"/>
      <c r="AH554" s="151"/>
      <c r="AI554" s="148" t="s">
        <v>57</v>
      </c>
      <c r="AJ554" s="148"/>
      <c r="AK554" s="16"/>
      <c r="AL554" s="16"/>
      <c r="AM554" s="16"/>
      <c r="AN554" s="16"/>
      <c r="AO554" s="16"/>
      <c r="AP554" s="16"/>
      <c r="AQ554" s="16"/>
      <c r="AR554" s="16"/>
      <c r="AS554" s="16"/>
      <c r="AT554" s="16"/>
      <c r="AU554" s="1"/>
      <c r="AV554" s="1"/>
      <c r="AW554" s="1"/>
      <c r="AX554" s="1"/>
      <c r="AY554" s="1"/>
      <c r="AZ554" s="1"/>
      <c r="BA554" s="1"/>
      <c r="BB554" s="1"/>
      <c r="BC554" s="1"/>
      <c r="BD554" s="1"/>
    </row>
    <row r="555" spans="1:56" ht="2.25" customHeight="1" x14ac:dyDescent="0.2">
      <c r="A555" s="3"/>
      <c r="B555" s="16"/>
      <c r="C555" s="16"/>
      <c r="D555" s="16"/>
      <c r="E555" s="16"/>
      <c r="F555" s="16"/>
      <c r="G555" s="16"/>
      <c r="H555" s="16"/>
      <c r="I555" s="16"/>
      <c r="J555" s="16"/>
      <c r="K555" s="16"/>
      <c r="L555" s="16"/>
      <c r="M555" s="16"/>
      <c r="N555" s="16"/>
      <c r="O555" s="15"/>
      <c r="P555" s="16"/>
      <c r="Q555" s="110"/>
      <c r="R555" s="110"/>
      <c r="S555" s="110"/>
      <c r="T555" s="110"/>
      <c r="U555" s="110"/>
      <c r="V555" s="110"/>
      <c r="W555" s="110"/>
      <c r="X555" s="110"/>
      <c r="Y555" s="72"/>
      <c r="Z555" s="72"/>
      <c r="AA555" s="72"/>
      <c r="AB555" s="72"/>
      <c r="AC555" s="72"/>
      <c r="AD555" s="72"/>
      <c r="AE555" s="72"/>
      <c r="AF555" s="72"/>
      <c r="AG555" s="72"/>
      <c r="AH555" s="72"/>
      <c r="AI555" s="72"/>
      <c r="AJ555" s="72"/>
      <c r="AK555" s="16"/>
      <c r="AL555" s="16"/>
      <c r="AM555" s="16"/>
      <c r="AN555" s="16"/>
      <c r="AO555" s="16"/>
      <c r="AP555" s="16"/>
      <c r="AQ555" s="16"/>
      <c r="AR555" s="16"/>
      <c r="AS555" s="16"/>
      <c r="AT555" s="16"/>
      <c r="AU555" s="1"/>
      <c r="AV555" s="1"/>
      <c r="AW555" s="1"/>
      <c r="AX555" s="1"/>
      <c r="AY555" s="1"/>
      <c r="AZ555" s="1"/>
      <c r="BA555" s="1"/>
      <c r="BB555" s="1"/>
      <c r="BC555" s="1"/>
      <c r="BD555" s="1"/>
    </row>
    <row r="556" spans="1:56" ht="15" customHeight="1" x14ac:dyDescent="0.2">
      <c r="A556" s="3"/>
      <c r="B556" s="139" t="s">
        <v>106</v>
      </c>
      <c r="C556" s="134"/>
      <c r="D556" s="134"/>
      <c r="E556" s="134"/>
      <c r="F556" s="134"/>
      <c r="G556" s="134"/>
      <c r="H556" s="134"/>
      <c r="I556" s="134"/>
      <c r="J556" s="134"/>
      <c r="K556" s="134"/>
      <c r="L556" s="134"/>
      <c r="M556" s="134"/>
      <c r="N556" s="134"/>
      <c r="O556" s="134"/>
      <c r="P556" s="16"/>
      <c r="Q556" s="110"/>
      <c r="R556" s="110"/>
      <c r="S556" s="110"/>
      <c r="T556" s="110"/>
      <c r="U556" s="110"/>
      <c r="V556" s="110"/>
      <c r="W556" s="110"/>
      <c r="X556" s="110"/>
      <c r="Y556" s="72"/>
      <c r="Z556" s="72"/>
      <c r="AA556" s="72"/>
      <c r="AB556" s="72"/>
      <c r="AC556" s="72"/>
      <c r="AD556" s="72"/>
      <c r="AE556" s="72"/>
      <c r="AF556" s="72"/>
      <c r="AG556" s="72"/>
      <c r="AH556" s="72"/>
      <c r="AI556" s="72"/>
      <c r="AJ556" s="72"/>
      <c r="AK556" s="16"/>
      <c r="AL556" s="16"/>
      <c r="AM556" s="16"/>
      <c r="AN556" s="16"/>
      <c r="AO556" s="16"/>
      <c r="AP556" s="16"/>
      <c r="AQ556" s="16"/>
      <c r="AR556" s="16"/>
      <c r="AS556" s="16"/>
      <c r="AT556" s="16"/>
      <c r="AU556" s="1"/>
      <c r="AV556" s="1"/>
      <c r="AW556" s="1"/>
      <c r="AX556" s="1"/>
      <c r="AY556" s="1"/>
      <c r="AZ556" s="1"/>
      <c r="BA556" s="1"/>
      <c r="BB556" s="1"/>
      <c r="BC556" s="1"/>
      <c r="BD556" s="1"/>
    </row>
    <row r="557" spans="1:56" ht="15" customHeight="1" x14ac:dyDescent="0.2">
      <c r="A557" s="3"/>
      <c r="B557" s="134"/>
      <c r="C557" s="134"/>
      <c r="D557" s="134"/>
      <c r="E557" s="134"/>
      <c r="F557" s="134"/>
      <c r="G557" s="134"/>
      <c r="H557" s="134"/>
      <c r="I557" s="134"/>
      <c r="J557" s="134"/>
      <c r="K557" s="134"/>
      <c r="L557" s="134"/>
      <c r="M557" s="134"/>
      <c r="N557" s="134"/>
      <c r="O557" s="134"/>
      <c r="P557" s="16"/>
      <c r="Q557" s="149">
        <f>SUM(Z520,Z522,Z524,Z526)</f>
        <v>0</v>
      </c>
      <c r="R557" s="150"/>
      <c r="S557" s="150"/>
      <c r="T557" s="150"/>
      <c r="U557" s="150"/>
      <c r="V557" s="150"/>
      <c r="W557" s="150"/>
      <c r="X557" s="151"/>
      <c r="Y557" s="148" t="s">
        <v>57</v>
      </c>
      <c r="Z557" s="148"/>
      <c r="AA557" s="72"/>
      <c r="AB557" s="72"/>
      <c r="AC557" s="72"/>
      <c r="AD557" s="72"/>
      <c r="AE557" s="72"/>
      <c r="AF557" s="72"/>
      <c r="AG557" s="72"/>
      <c r="AH557" s="72"/>
      <c r="AI557" s="72"/>
      <c r="AJ557" s="72"/>
      <c r="AK557" s="16"/>
      <c r="AL557" s="16"/>
      <c r="AM557" s="16"/>
      <c r="AN557" s="16"/>
      <c r="AO557" s="16"/>
      <c r="AP557" s="16"/>
      <c r="AQ557" s="16"/>
      <c r="AR557" s="16"/>
      <c r="AS557" s="16"/>
      <c r="AT557" s="16"/>
      <c r="AU557" s="1"/>
      <c r="AV557" s="1"/>
      <c r="AW557" s="1"/>
      <c r="AX557" s="1"/>
      <c r="AY557" s="1"/>
      <c r="AZ557" s="1"/>
      <c r="BA557" s="1"/>
      <c r="BB557" s="1"/>
      <c r="BC557" s="1"/>
      <c r="BD557" s="1"/>
    </row>
    <row r="558" spans="1:56" ht="2.25" customHeight="1" x14ac:dyDescent="0.2">
      <c r="A558" s="3"/>
      <c r="B558" s="17"/>
      <c r="C558" s="17"/>
      <c r="D558" s="17"/>
      <c r="E558" s="17"/>
      <c r="F558" s="17"/>
      <c r="G558" s="17"/>
      <c r="H558" s="17"/>
      <c r="I558" s="17"/>
      <c r="J558" s="17"/>
      <c r="K558" s="17"/>
      <c r="L558" s="17"/>
      <c r="M558" s="17"/>
      <c r="N558" s="17"/>
      <c r="O558" s="17"/>
      <c r="P558" s="16"/>
      <c r="Q558" s="111"/>
      <c r="R558" s="111"/>
      <c r="S558" s="111"/>
      <c r="T558" s="111"/>
      <c r="U558" s="111"/>
      <c r="V558" s="111"/>
      <c r="W558" s="111"/>
      <c r="X558" s="111"/>
      <c r="Y558" s="72"/>
      <c r="Z558" s="72"/>
      <c r="AA558" s="72"/>
      <c r="AB558" s="72"/>
      <c r="AC558" s="72"/>
      <c r="AD558" s="72"/>
      <c r="AE558" s="72"/>
      <c r="AF558" s="72"/>
      <c r="AG558" s="72"/>
      <c r="AH558" s="72"/>
      <c r="AI558" s="72"/>
      <c r="AJ558" s="72"/>
      <c r="AK558" s="16"/>
      <c r="AL558" s="16"/>
      <c r="AM558" s="16"/>
      <c r="AN558" s="16"/>
      <c r="AO558" s="16"/>
      <c r="AP558" s="16"/>
      <c r="AQ558" s="16"/>
      <c r="AR558" s="16"/>
      <c r="AS558" s="16"/>
      <c r="AT558" s="16"/>
      <c r="AU558" s="1"/>
      <c r="AV558" s="1"/>
      <c r="AW558" s="1"/>
      <c r="AX558" s="1"/>
      <c r="AY558" s="1"/>
      <c r="AZ558" s="1"/>
      <c r="BA558" s="1"/>
      <c r="BB558" s="1"/>
      <c r="BC558" s="1"/>
      <c r="BD558" s="1"/>
    </row>
    <row r="559" spans="1:56" ht="15" customHeight="1" x14ac:dyDescent="0.2">
      <c r="A559" s="3"/>
      <c r="B559" s="139" t="s">
        <v>217</v>
      </c>
      <c r="C559" s="134"/>
      <c r="D559" s="134"/>
      <c r="E559" s="134"/>
      <c r="F559" s="134"/>
      <c r="G559" s="134"/>
      <c r="H559" s="134"/>
      <c r="I559" s="134"/>
      <c r="J559" s="134"/>
      <c r="K559" s="134"/>
      <c r="L559" s="134"/>
      <c r="M559" s="134"/>
      <c r="N559" s="134"/>
      <c r="O559" s="134"/>
      <c r="P559" s="16"/>
      <c r="Q559" s="110"/>
      <c r="R559" s="110"/>
      <c r="S559" s="110"/>
      <c r="T559" s="110"/>
      <c r="U559" s="110"/>
      <c r="V559" s="110"/>
      <c r="W559" s="110"/>
      <c r="X559" s="110"/>
      <c r="Y559" s="72"/>
      <c r="Z559" s="72"/>
      <c r="AA559" s="72"/>
      <c r="AB559" s="72"/>
      <c r="AC559" s="72"/>
      <c r="AD559" s="72"/>
      <c r="AE559" s="72"/>
      <c r="AF559" s="72"/>
      <c r="AG559" s="72"/>
      <c r="AH559" s="72"/>
      <c r="AI559" s="72"/>
      <c r="AJ559" s="72"/>
      <c r="AK559" s="16"/>
      <c r="AL559" s="16"/>
      <c r="AM559" s="16"/>
      <c r="AN559" s="16"/>
      <c r="AO559" s="16"/>
      <c r="AP559" s="16"/>
      <c r="AQ559" s="16"/>
      <c r="AR559" s="16"/>
      <c r="AS559" s="16"/>
      <c r="AT559" s="16"/>
      <c r="AU559" s="1"/>
      <c r="AV559" s="1"/>
      <c r="AW559" s="1"/>
      <c r="AX559" s="1"/>
      <c r="AY559" s="1"/>
      <c r="AZ559" s="1"/>
      <c r="BA559" s="1"/>
      <c r="BB559" s="1"/>
      <c r="BC559" s="1"/>
      <c r="BD559" s="1"/>
    </row>
    <row r="560" spans="1:56" ht="15" customHeight="1" x14ac:dyDescent="0.2">
      <c r="A560" s="3"/>
      <c r="B560" s="134"/>
      <c r="C560" s="134"/>
      <c r="D560" s="134"/>
      <c r="E560" s="134"/>
      <c r="F560" s="134"/>
      <c r="G560" s="134"/>
      <c r="H560" s="134"/>
      <c r="I560" s="134"/>
      <c r="J560" s="134"/>
      <c r="K560" s="134"/>
      <c r="L560" s="134"/>
      <c r="M560" s="134"/>
      <c r="N560" s="134"/>
      <c r="O560" s="134"/>
      <c r="P560" s="16"/>
      <c r="Q560" s="149">
        <f>B534</f>
        <v>0</v>
      </c>
      <c r="R560" s="150"/>
      <c r="S560" s="150"/>
      <c r="T560" s="150"/>
      <c r="U560" s="150"/>
      <c r="V560" s="150"/>
      <c r="W560" s="150"/>
      <c r="X560" s="151"/>
      <c r="Y560" s="148" t="s">
        <v>57</v>
      </c>
      <c r="Z560" s="148"/>
      <c r="AA560" s="72"/>
      <c r="AB560" s="72"/>
      <c r="AC560" s="72"/>
      <c r="AD560" s="72"/>
      <c r="AE560" s="72"/>
      <c r="AF560" s="72"/>
      <c r="AG560" s="72"/>
      <c r="AH560" s="72"/>
      <c r="AI560" s="72"/>
      <c r="AJ560" s="72"/>
      <c r="AK560" s="16"/>
      <c r="AL560" s="16"/>
      <c r="AM560" s="16"/>
      <c r="AN560" s="16"/>
      <c r="AO560" s="16"/>
      <c r="AP560" s="16"/>
      <c r="AQ560" s="16"/>
      <c r="AR560" s="16"/>
      <c r="AS560" s="16"/>
      <c r="AT560" s="16"/>
      <c r="AU560" s="1"/>
      <c r="AV560" s="1"/>
      <c r="AW560" s="1"/>
      <c r="AX560" s="1"/>
      <c r="AY560" s="1"/>
      <c r="AZ560" s="1"/>
      <c r="BA560" s="1"/>
      <c r="BB560" s="1"/>
      <c r="BC560" s="1"/>
      <c r="BD560" s="1"/>
    </row>
    <row r="561" spans="1:56" ht="2.25" customHeight="1" x14ac:dyDescent="0.2">
      <c r="A561" s="3"/>
      <c r="B561" s="16"/>
      <c r="C561" s="16"/>
      <c r="D561" s="16"/>
      <c r="E561" s="16"/>
      <c r="F561" s="16"/>
      <c r="G561" s="16"/>
      <c r="H561" s="16"/>
      <c r="I561" s="16"/>
      <c r="J561" s="16"/>
      <c r="K561" s="16"/>
      <c r="L561" s="16"/>
      <c r="M561" s="16"/>
      <c r="N561" s="16"/>
      <c r="O561" s="15"/>
      <c r="P561" s="16"/>
      <c r="Q561" s="72"/>
      <c r="R561" s="72"/>
      <c r="S561" s="72"/>
      <c r="T561" s="72"/>
      <c r="U561" s="72"/>
      <c r="V561" s="72"/>
      <c r="W561" s="72"/>
      <c r="X561" s="72"/>
      <c r="Y561" s="72"/>
      <c r="Z561" s="72"/>
      <c r="AA561" s="72"/>
      <c r="AB561" s="72"/>
      <c r="AC561" s="72"/>
      <c r="AD561" s="72"/>
      <c r="AE561" s="72"/>
      <c r="AF561" s="72"/>
      <c r="AG561" s="72"/>
      <c r="AH561" s="72"/>
      <c r="AI561" s="72"/>
      <c r="AJ561" s="72"/>
      <c r="AK561" s="16"/>
      <c r="AL561" s="16"/>
      <c r="AM561" s="16"/>
      <c r="AN561" s="16"/>
      <c r="AO561" s="16"/>
      <c r="AP561" s="16"/>
      <c r="AQ561" s="16"/>
      <c r="AR561" s="16"/>
      <c r="AS561" s="16"/>
      <c r="AT561" s="16"/>
      <c r="AU561" s="1"/>
      <c r="AV561" s="1"/>
      <c r="AW561" s="1"/>
      <c r="AX561" s="1"/>
      <c r="AY561" s="1"/>
      <c r="AZ561" s="1"/>
      <c r="BA561" s="1"/>
      <c r="BB561" s="1"/>
      <c r="BC561" s="1"/>
      <c r="BD561" s="1"/>
    </row>
    <row r="562" spans="1:56" ht="15" customHeight="1" x14ac:dyDescent="0.2">
      <c r="A562" s="26"/>
      <c r="B562" s="139" t="s">
        <v>107</v>
      </c>
      <c r="C562" s="134"/>
      <c r="D562" s="134"/>
      <c r="E562" s="134"/>
      <c r="F562" s="134"/>
      <c r="G562" s="134"/>
      <c r="H562" s="134"/>
      <c r="I562" s="134"/>
      <c r="J562" s="134"/>
      <c r="K562" s="134"/>
      <c r="L562" s="134"/>
      <c r="M562" s="134"/>
      <c r="N562" s="134"/>
      <c r="O562" s="134"/>
      <c r="P562" s="30"/>
      <c r="Q562" s="145"/>
      <c r="R562" s="146"/>
      <c r="S562" s="146"/>
      <c r="T562" s="146"/>
      <c r="U562" s="146"/>
      <c r="V562" s="146"/>
      <c r="W562" s="146"/>
      <c r="X562" s="147"/>
      <c r="Y562" s="148" t="s">
        <v>57</v>
      </c>
      <c r="Z562" s="148"/>
      <c r="AA562" s="90"/>
      <c r="AB562" s="90"/>
      <c r="AC562" s="90"/>
      <c r="AD562" s="90"/>
      <c r="AE562" s="90"/>
      <c r="AF562" s="90"/>
      <c r="AG562" s="90"/>
      <c r="AH562" s="90"/>
      <c r="AI562" s="90"/>
      <c r="AJ562" s="90"/>
      <c r="AK562" s="16"/>
      <c r="AL562" s="16"/>
      <c r="AM562" s="16"/>
      <c r="AN562" s="16"/>
      <c r="AO562" s="16"/>
      <c r="AP562" s="16"/>
      <c r="AQ562" s="16"/>
      <c r="AR562" s="16"/>
      <c r="AS562" s="16"/>
      <c r="AT562" s="16"/>
      <c r="AU562" s="1"/>
      <c r="AV562" s="1"/>
      <c r="AW562" s="1"/>
      <c r="AX562" s="1"/>
      <c r="AY562" s="1"/>
      <c r="AZ562" s="1"/>
      <c r="BA562" s="1"/>
      <c r="BB562" s="1"/>
      <c r="BC562" s="1"/>
      <c r="BD562" s="1"/>
    </row>
    <row r="563" spans="1:56" ht="2.25" customHeight="1" x14ac:dyDescent="0.2">
      <c r="A563" s="3"/>
      <c r="B563" s="16"/>
      <c r="C563" s="16"/>
      <c r="D563" s="16"/>
      <c r="E563" s="16"/>
      <c r="F563" s="16"/>
      <c r="G563" s="16"/>
      <c r="H563" s="16"/>
      <c r="I563" s="16"/>
      <c r="J563" s="16"/>
      <c r="K563" s="16"/>
      <c r="L563" s="16"/>
      <c r="M563" s="16"/>
      <c r="N563" s="16"/>
      <c r="O563" s="15"/>
      <c r="P563" s="16"/>
      <c r="Q563" s="72"/>
      <c r="R563" s="72"/>
      <c r="S563" s="72"/>
      <c r="T563" s="72"/>
      <c r="U563" s="72"/>
      <c r="V563" s="72"/>
      <c r="W563" s="72"/>
      <c r="X563" s="72"/>
      <c r="Y563" s="72"/>
      <c r="Z563" s="72"/>
      <c r="AA563" s="72"/>
      <c r="AB563" s="72"/>
      <c r="AC563" s="72"/>
      <c r="AD563" s="72"/>
      <c r="AE563" s="72"/>
      <c r="AF563" s="72"/>
      <c r="AG563" s="72"/>
      <c r="AH563" s="72"/>
      <c r="AI563" s="72"/>
      <c r="AJ563" s="72"/>
      <c r="AK563" s="16"/>
      <c r="AL563" s="16"/>
      <c r="AM563" s="16"/>
      <c r="AN563" s="16"/>
      <c r="AO563" s="16"/>
      <c r="AP563" s="16"/>
      <c r="AQ563" s="16"/>
      <c r="AR563" s="16"/>
      <c r="AS563" s="16"/>
      <c r="AT563" s="16"/>
      <c r="AU563" s="1"/>
      <c r="AV563" s="1"/>
      <c r="AW563" s="1"/>
      <c r="AX563" s="1"/>
      <c r="AY563" s="1"/>
      <c r="AZ563" s="1"/>
      <c r="BA563" s="1"/>
      <c r="BB563" s="1"/>
      <c r="BC563" s="1"/>
      <c r="BD563" s="1"/>
    </row>
    <row r="564" spans="1:56" ht="15" customHeight="1" x14ac:dyDescent="0.2">
      <c r="A564" s="3"/>
      <c r="B564" s="139" t="s">
        <v>108</v>
      </c>
      <c r="C564" s="134"/>
      <c r="D564" s="134"/>
      <c r="E564" s="134"/>
      <c r="F564" s="134"/>
      <c r="G564" s="134"/>
      <c r="H564" s="134"/>
      <c r="I564" s="134"/>
      <c r="J564" s="134"/>
      <c r="K564" s="134"/>
      <c r="L564" s="134"/>
      <c r="M564" s="134"/>
      <c r="N564" s="134"/>
      <c r="O564" s="134"/>
      <c r="P564" s="16"/>
      <c r="Q564" s="145"/>
      <c r="R564" s="146"/>
      <c r="S564" s="146"/>
      <c r="T564" s="146"/>
      <c r="U564" s="146"/>
      <c r="V564" s="146"/>
      <c r="W564" s="146"/>
      <c r="X564" s="147"/>
      <c r="Y564" s="148" t="s">
        <v>57</v>
      </c>
      <c r="Z564" s="148"/>
      <c r="AA564" s="72"/>
      <c r="AB564" s="72"/>
      <c r="AC564" s="72"/>
      <c r="AD564" s="72"/>
      <c r="AE564" s="72"/>
      <c r="AF564" s="72"/>
      <c r="AG564" s="72"/>
      <c r="AH564" s="72"/>
      <c r="AI564" s="72"/>
      <c r="AJ564" s="72"/>
      <c r="AK564" s="16"/>
      <c r="AL564" s="16"/>
      <c r="AM564" s="16"/>
      <c r="AN564" s="16"/>
      <c r="AO564" s="16"/>
      <c r="AP564" s="16"/>
      <c r="AQ564" s="16"/>
      <c r="AR564" s="16"/>
      <c r="AS564" s="16"/>
      <c r="AT564" s="16"/>
      <c r="AU564" s="1"/>
      <c r="AV564" s="1"/>
      <c r="AW564" s="1"/>
      <c r="AX564" s="1"/>
      <c r="AY564" s="1"/>
      <c r="AZ564" s="1"/>
      <c r="BA564" s="1"/>
      <c r="BB564" s="1"/>
      <c r="BC564" s="1"/>
      <c r="BD564" s="1"/>
    </row>
    <row r="565" spans="1:56" ht="2.25" customHeight="1" x14ac:dyDescent="0.2">
      <c r="A565" s="3"/>
      <c r="B565" s="16"/>
      <c r="C565" s="16"/>
      <c r="D565" s="16"/>
      <c r="E565" s="16"/>
      <c r="F565" s="16"/>
      <c r="G565" s="16"/>
      <c r="H565" s="16"/>
      <c r="I565" s="16"/>
      <c r="J565" s="16"/>
      <c r="K565" s="16"/>
      <c r="L565" s="16"/>
      <c r="M565" s="16"/>
      <c r="N565" s="16"/>
      <c r="O565" s="15"/>
      <c r="P565" s="16"/>
      <c r="Q565" s="72"/>
      <c r="R565" s="72"/>
      <c r="S565" s="72"/>
      <c r="T565" s="72"/>
      <c r="U565" s="72"/>
      <c r="V565" s="72"/>
      <c r="W565" s="72"/>
      <c r="X565" s="72"/>
      <c r="Y565" s="72"/>
      <c r="Z565" s="72"/>
      <c r="AA565" s="72"/>
      <c r="AB565" s="72"/>
      <c r="AC565" s="72"/>
      <c r="AD565" s="72"/>
      <c r="AE565" s="72"/>
      <c r="AF565" s="72"/>
      <c r="AG565" s="72"/>
      <c r="AH565" s="72"/>
      <c r="AI565" s="72"/>
      <c r="AJ565" s="72"/>
      <c r="AK565" s="16"/>
      <c r="AL565" s="16"/>
      <c r="AM565" s="16"/>
      <c r="AN565" s="16"/>
      <c r="AO565" s="16"/>
      <c r="AP565" s="16"/>
      <c r="AQ565" s="16"/>
      <c r="AR565" s="16"/>
      <c r="AS565" s="16"/>
      <c r="AT565" s="16"/>
      <c r="AU565" s="1"/>
      <c r="AV565" s="1"/>
      <c r="AW565" s="1"/>
      <c r="AX565" s="1"/>
      <c r="AY565" s="1"/>
      <c r="AZ565" s="1"/>
      <c r="BA565" s="1"/>
      <c r="BB565" s="1"/>
      <c r="BC565" s="1"/>
      <c r="BD565" s="1"/>
    </row>
    <row r="566" spans="1:56" ht="15" customHeight="1" x14ac:dyDescent="0.2">
      <c r="A566" s="3"/>
      <c r="B566" s="139" t="s">
        <v>109</v>
      </c>
      <c r="C566" s="134"/>
      <c r="D566" s="134"/>
      <c r="E566" s="134"/>
      <c r="F566" s="134"/>
      <c r="G566" s="134"/>
      <c r="H566" s="134"/>
      <c r="I566" s="134"/>
      <c r="J566" s="134"/>
      <c r="K566" s="134"/>
      <c r="L566" s="134"/>
      <c r="M566" s="134"/>
      <c r="N566" s="134"/>
      <c r="O566" s="134"/>
      <c r="P566" s="16"/>
      <c r="Q566" s="145"/>
      <c r="R566" s="146"/>
      <c r="S566" s="146"/>
      <c r="T566" s="146"/>
      <c r="U566" s="146"/>
      <c r="V566" s="146"/>
      <c r="W566" s="146"/>
      <c r="X566" s="147"/>
      <c r="Y566" s="148" t="s">
        <v>57</v>
      </c>
      <c r="Z566" s="148"/>
      <c r="AA566" s="72"/>
      <c r="AB566" s="72"/>
      <c r="AC566" s="72"/>
      <c r="AD566" s="72"/>
      <c r="AE566" s="72"/>
      <c r="AF566" s="72"/>
      <c r="AG566" s="72"/>
      <c r="AH566" s="72"/>
      <c r="AI566" s="72"/>
      <c r="AJ566" s="72"/>
      <c r="AK566" s="16"/>
      <c r="AL566" s="16"/>
      <c r="AM566" s="16"/>
      <c r="AN566" s="16"/>
      <c r="AO566" s="16"/>
      <c r="AP566" s="16"/>
      <c r="AQ566" s="16"/>
      <c r="AR566" s="16"/>
      <c r="AS566" s="16"/>
      <c r="AT566" s="16"/>
      <c r="AU566" s="1"/>
      <c r="AV566" s="1"/>
      <c r="AW566" s="1"/>
      <c r="AX566" s="1"/>
      <c r="AY566" s="1"/>
      <c r="AZ566" s="1"/>
      <c r="BA566" s="1"/>
      <c r="BB566" s="1"/>
      <c r="BC566" s="1"/>
      <c r="BD566" s="1"/>
    </row>
    <row r="567" spans="1:56" ht="2.25" customHeight="1" x14ac:dyDescent="0.2">
      <c r="A567" s="3"/>
      <c r="B567" s="16"/>
      <c r="C567" s="16"/>
      <c r="D567" s="16"/>
      <c r="E567" s="16"/>
      <c r="F567" s="16"/>
      <c r="G567" s="16"/>
      <c r="H567" s="16"/>
      <c r="I567" s="16"/>
      <c r="J567" s="16"/>
      <c r="K567" s="16"/>
      <c r="L567" s="16"/>
      <c r="M567" s="16"/>
      <c r="N567" s="16"/>
      <c r="O567" s="15"/>
      <c r="P567" s="16"/>
      <c r="Q567" s="72"/>
      <c r="R567" s="72"/>
      <c r="S567" s="72"/>
      <c r="T567" s="72"/>
      <c r="U567" s="72"/>
      <c r="V567" s="72"/>
      <c r="W567" s="72"/>
      <c r="X567" s="72"/>
      <c r="Y567" s="72"/>
      <c r="Z567" s="72"/>
      <c r="AA567" s="72"/>
      <c r="AB567" s="72"/>
      <c r="AC567" s="72"/>
      <c r="AD567" s="72"/>
      <c r="AE567" s="72"/>
      <c r="AF567" s="72"/>
      <c r="AG567" s="72"/>
      <c r="AH567" s="72"/>
      <c r="AI567" s="72"/>
      <c r="AJ567" s="72"/>
      <c r="AK567" s="16"/>
      <c r="AL567" s="16"/>
      <c r="AM567" s="16"/>
      <c r="AN567" s="16"/>
      <c r="AO567" s="16"/>
      <c r="AP567" s="16"/>
      <c r="AQ567" s="16"/>
      <c r="AR567" s="16"/>
      <c r="AS567" s="16"/>
      <c r="AT567" s="16"/>
      <c r="AU567" s="1"/>
      <c r="AV567" s="1"/>
      <c r="AW567" s="1"/>
      <c r="AX567" s="1"/>
      <c r="AY567" s="1"/>
      <c r="AZ567" s="1"/>
      <c r="BA567" s="1"/>
      <c r="BB567" s="1"/>
      <c r="BC567" s="1"/>
      <c r="BD567" s="1"/>
    </row>
    <row r="568" spans="1:56" ht="15" customHeight="1" x14ac:dyDescent="0.2">
      <c r="A568" s="3"/>
      <c r="B568" s="139" t="s">
        <v>110</v>
      </c>
      <c r="C568" s="134"/>
      <c r="D568" s="134"/>
      <c r="E568" s="134"/>
      <c r="F568" s="134"/>
      <c r="G568" s="134"/>
      <c r="H568" s="134"/>
      <c r="I568" s="134"/>
      <c r="J568" s="134"/>
      <c r="K568" s="134"/>
      <c r="L568" s="134"/>
      <c r="M568" s="134"/>
      <c r="N568" s="134"/>
      <c r="O568" s="134"/>
      <c r="P568" s="16"/>
      <c r="Q568" s="145"/>
      <c r="R568" s="146"/>
      <c r="S568" s="146"/>
      <c r="T568" s="146"/>
      <c r="U568" s="146"/>
      <c r="V568" s="146"/>
      <c r="W568" s="146"/>
      <c r="X568" s="147"/>
      <c r="Y568" s="148" t="s">
        <v>57</v>
      </c>
      <c r="Z568" s="148"/>
      <c r="AA568" s="72"/>
      <c r="AB568" s="72"/>
      <c r="AC568" s="72"/>
      <c r="AD568" s="72"/>
      <c r="AE568" s="72"/>
      <c r="AF568" s="72"/>
      <c r="AG568" s="72"/>
      <c r="AH568" s="72"/>
      <c r="AI568" s="72"/>
      <c r="AJ568" s="72"/>
      <c r="AK568" s="16"/>
      <c r="AL568" s="16"/>
      <c r="AM568" s="16"/>
      <c r="AN568" s="16"/>
      <c r="AO568" s="16"/>
      <c r="AP568" s="16"/>
      <c r="AQ568" s="16"/>
      <c r="AR568" s="16"/>
      <c r="AS568" s="16"/>
      <c r="AT568" s="16"/>
      <c r="AU568" s="1"/>
      <c r="AV568" s="1"/>
      <c r="AW568" s="1"/>
      <c r="AX568" s="1"/>
      <c r="AY568" s="1"/>
      <c r="AZ568" s="1"/>
      <c r="BA568" s="1"/>
      <c r="BB568" s="1"/>
      <c r="BC568" s="1"/>
      <c r="BD568" s="1"/>
    </row>
    <row r="569" spans="1:56" ht="2.25" customHeight="1" x14ac:dyDescent="0.2">
      <c r="A569" s="3"/>
      <c r="B569" s="16"/>
      <c r="C569" s="16"/>
      <c r="D569" s="16"/>
      <c r="E569" s="16"/>
      <c r="F569" s="16"/>
      <c r="G569" s="16"/>
      <c r="H569" s="16"/>
      <c r="I569" s="16"/>
      <c r="J569" s="16"/>
      <c r="K569" s="16"/>
      <c r="L569" s="16"/>
      <c r="M569" s="16"/>
      <c r="N569" s="16"/>
      <c r="O569" s="15"/>
      <c r="P569" s="16"/>
      <c r="Q569" s="72"/>
      <c r="R569" s="72"/>
      <c r="S569" s="72"/>
      <c r="T569" s="72"/>
      <c r="U569" s="72"/>
      <c r="V569" s="72"/>
      <c r="W569" s="72"/>
      <c r="X569" s="72"/>
      <c r="Y569" s="72"/>
      <c r="Z569" s="72"/>
      <c r="AA569" s="72"/>
      <c r="AB569" s="72"/>
      <c r="AC569" s="72"/>
      <c r="AD569" s="72"/>
      <c r="AE569" s="72"/>
      <c r="AF569" s="72"/>
      <c r="AG569" s="72"/>
      <c r="AH569" s="72"/>
      <c r="AI569" s="72"/>
      <c r="AJ569" s="72"/>
      <c r="AK569" s="16"/>
      <c r="AL569" s="16"/>
      <c r="AM569" s="16"/>
      <c r="AN569" s="16"/>
      <c r="AO569" s="16"/>
      <c r="AP569" s="16"/>
      <c r="AQ569" s="16"/>
      <c r="AR569" s="16"/>
      <c r="AS569" s="16"/>
      <c r="AT569" s="16"/>
      <c r="AU569" s="1"/>
      <c r="AV569" s="1"/>
      <c r="AW569" s="1"/>
      <c r="AX569" s="1"/>
      <c r="AY569" s="1"/>
      <c r="AZ569" s="1"/>
      <c r="BA569" s="1"/>
      <c r="BB569" s="1"/>
      <c r="BC569" s="1"/>
      <c r="BD569" s="1"/>
    </row>
    <row r="570" spans="1:56" ht="15" customHeight="1" x14ac:dyDescent="0.2">
      <c r="A570" s="3"/>
      <c r="B570" s="139" t="s">
        <v>70</v>
      </c>
      <c r="C570" s="134"/>
      <c r="D570" s="134"/>
      <c r="E570" s="134"/>
      <c r="F570" s="134"/>
      <c r="G570" s="134"/>
      <c r="H570" s="134"/>
      <c r="I570" s="134"/>
      <c r="J570" s="134"/>
      <c r="K570" s="134"/>
      <c r="L570" s="134"/>
      <c r="M570" s="134"/>
      <c r="N570" s="134"/>
      <c r="O570" s="134"/>
      <c r="P570" s="16"/>
      <c r="Q570" s="149">
        <f>SUM(Q546+Q548+Q550+Q552+Q557+Q560+Q562+Q564+Q566+Q568)</f>
        <v>0</v>
      </c>
      <c r="R570" s="150"/>
      <c r="S570" s="150"/>
      <c r="T570" s="150"/>
      <c r="U570" s="150"/>
      <c r="V570" s="150"/>
      <c r="W570" s="150"/>
      <c r="X570" s="151"/>
      <c r="Y570" s="148" t="s">
        <v>57</v>
      </c>
      <c r="Z570" s="148"/>
      <c r="AA570" s="72"/>
      <c r="AB570" s="72"/>
      <c r="AC570" s="72"/>
      <c r="AD570" s="72"/>
      <c r="AE570" s="72"/>
      <c r="AF570" s="72"/>
      <c r="AG570" s="72"/>
      <c r="AH570" s="72"/>
      <c r="AI570" s="72"/>
      <c r="AJ570" s="72"/>
      <c r="AK570" s="16"/>
      <c r="AL570" s="16"/>
      <c r="AM570" s="16"/>
      <c r="AN570" s="16"/>
      <c r="AO570" s="16"/>
      <c r="AP570" s="16"/>
      <c r="AQ570" s="16"/>
      <c r="AR570" s="16"/>
      <c r="AS570" s="16"/>
      <c r="AT570" s="16"/>
      <c r="AU570" s="1"/>
      <c r="AV570" s="1"/>
      <c r="AW570" s="1"/>
      <c r="AX570" s="1"/>
      <c r="AY570" s="1"/>
      <c r="AZ570" s="1"/>
      <c r="BA570" s="1"/>
      <c r="BB570" s="1"/>
      <c r="BC570" s="1"/>
      <c r="BD570" s="1"/>
    </row>
    <row r="571" spans="1:56" ht="2.25" customHeight="1" x14ac:dyDescent="0.2">
      <c r="A571" s="139"/>
      <c r="B571" s="139"/>
      <c r="C571" s="139"/>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c r="AA571" s="139"/>
      <c r="AB571" s="139"/>
      <c r="AC571" s="139"/>
      <c r="AD571" s="139"/>
      <c r="AE571" s="139"/>
      <c r="AF571" s="139"/>
      <c r="AG571" s="139"/>
      <c r="AH571" s="139"/>
      <c r="AI571" s="139"/>
      <c r="AJ571" s="139"/>
      <c r="AK571" s="139"/>
      <c r="AL571" s="139"/>
      <c r="AM571" s="139"/>
      <c r="AN571" s="139"/>
      <c r="AO571" s="139"/>
      <c r="AP571" s="139"/>
      <c r="AQ571" s="16"/>
      <c r="AR571" s="16"/>
      <c r="AS571" s="16"/>
      <c r="AT571" s="16"/>
      <c r="AU571" s="1"/>
      <c r="AV571" s="1"/>
      <c r="AW571" s="1"/>
      <c r="AX571" s="1"/>
      <c r="AY571" s="1"/>
      <c r="AZ571" s="1"/>
      <c r="BA571" s="1"/>
      <c r="BB571" s="1"/>
      <c r="BC571" s="1"/>
      <c r="BD571" s="1"/>
    </row>
    <row r="572" spans="1:56" ht="15" customHeight="1" x14ac:dyDescent="0.2">
      <c r="A572" s="222"/>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c r="AI572" s="135"/>
      <c r="AJ572" s="135"/>
      <c r="AK572" s="135"/>
      <c r="AL572" s="135"/>
      <c r="AM572" s="135"/>
      <c r="AN572" s="135"/>
      <c r="AO572" s="135"/>
      <c r="AP572" s="135"/>
      <c r="AQ572" s="16"/>
      <c r="AR572" s="16"/>
      <c r="AS572" s="16"/>
      <c r="AT572" s="16"/>
      <c r="AU572" s="1"/>
      <c r="AV572" s="1"/>
      <c r="AW572" s="1"/>
      <c r="AX572" s="1"/>
      <c r="AY572" s="1"/>
      <c r="AZ572" s="1"/>
      <c r="BA572" s="1"/>
      <c r="BB572" s="1"/>
      <c r="BC572" s="1"/>
      <c r="BD572" s="1"/>
    </row>
    <row r="573" spans="1:56" ht="15" customHeight="1" x14ac:dyDescent="0.2">
      <c r="A573" s="3"/>
      <c r="B573" s="296" t="s">
        <v>111</v>
      </c>
      <c r="C573" s="296"/>
      <c r="D573" s="296"/>
      <c r="E573" s="296"/>
      <c r="F573" s="296"/>
      <c r="G573" s="296"/>
      <c r="H573" s="296"/>
      <c r="I573" s="296"/>
      <c r="J573" s="296"/>
      <c r="K573" s="296"/>
      <c r="L573" s="296"/>
      <c r="M573" s="296"/>
      <c r="N573" s="296"/>
      <c r="O573" s="296"/>
      <c r="P573" s="296"/>
      <c r="Q573" s="296"/>
      <c r="R573" s="296"/>
      <c r="S573" s="296"/>
      <c r="T573" s="296"/>
      <c r="U573" s="296"/>
      <c r="V573" s="296"/>
      <c r="W573" s="296"/>
      <c r="X573" s="296"/>
      <c r="Y573" s="296"/>
      <c r="Z573" s="296"/>
      <c r="AA573" s="296"/>
      <c r="AB573" s="296"/>
      <c r="AC573" s="296"/>
      <c r="AD573" s="296"/>
      <c r="AE573" s="296"/>
      <c r="AF573" s="296"/>
      <c r="AG573" s="296"/>
      <c r="AH573" s="296"/>
      <c r="AI573" s="296"/>
      <c r="AJ573" s="296"/>
      <c r="AK573" s="296"/>
      <c r="AL573" s="296"/>
      <c r="AM573" s="296"/>
      <c r="AN573" s="296"/>
      <c r="AO573" s="296"/>
      <c r="AP573" s="297"/>
      <c r="AQ573" s="16"/>
      <c r="AR573" s="16"/>
      <c r="AS573" s="16"/>
      <c r="AT573" s="16"/>
      <c r="AU573" s="1"/>
      <c r="AV573" s="1"/>
      <c r="AW573" s="1"/>
      <c r="AX573" s="1"/>
      <c r="AY573" s="1"/>
      <c r="AZ573" s="1"/>
      <c r="BA573" s="1"/>
      <c r="BB573" s="1"/>
      <c r="BC573" s="1"/>
      <c r="BD573" s="1"/>
    </row>
    <row r="574" spans="1:56" ht="15" customHeight="1" x14ac:dyDescent="0.2">
      <c r="A574" s="3"/>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
      <c r="AV574" s="1"/>
      <c r="AW574" s="1"/>
      <c r="AX574" s="1"/>
      <c r="AY574" s="1"/>
      <c r="AZ574" s="1"/>
      <c r="BA574" s="1"/>
      <c r="BB574" s="1"/>
      <c r="BC574" s="1"/>
      <c r="BD574" s="1"/>
    </row>
    <row r="575" spans="1:56" ht="15" customHeight="1" x14ac:dyDescent="0.2">
      <c r="A575" s="3">
        <v>52</v>
      </c>
      <c r="B575" s="153" t="s">
        <v>112</v>
      </c>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c r="AA575" s="153"/>
      <c r="AB575" s="153"/>
      <c r="AC575" s="153"/>
      <c r="AD575" s="153"/>
      <c r="AE575" s="153"/>
      <c r="AF575" s="153"/>
      <c r="AG575" s="153"/>
      <c r="AH575" s="153"/>
      <c r="AI575" s="153"/>
      <c r="AJ575" s="153"/>
      <c r="AK575" s="153"/>
      <c r="AL575" s="153"/>
      <c r="AM575" s="153"/>
      <c r="AN575" s="153"/>
      <c r="AO575" s="153"/>
      <c r="AP575" s="153"/>
      <c r="AQ575" s="16"/>
      <c r="AR575" s="16"/>
      <c r="AS575" s="16"/>
      <c r="AT575" s="16"/>
      <c r="AU575" s="1"/>
      <c r="AV575" s="1"/>
      <c r="AW575" s="1"/>
      <c r="AX575" s="1"/>
      <c r="AY575" s="1"/>
      <c r="AZ575" s="1"/>
      <c r="BA575" s="1"/>
      <c r="BB575" s="1"/>
      <c r="BC575" s="1"/>
      <c r="BD575" s="1"/>
    </row>
    <row r="576" spans="1:56" ht="15" customHeight="1" x14ac:dyDescent="0.2">
      <c r="A576" s="3"/>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c r="AA576" s="153"/>
      <c r="AB576" s="153"/>
      <c r="AC576" s="153"/>
      <c r="AD576" s="153"/>
      <c r="AE576" s="153"/>
      <c r="AF576" s="153"/>
      <c r="AG576" s="153"/>
      <c r="AH576" s="153"/>
      <c r="AI576" s="153"/>
      <c r="AJ576" s="153"/>
      <c r="AK576" s="153"/>
      <c r="AL576" s="153"/>
      <c r="AM576" s="153"/>
      <c r="AN576" s="153"/>
      <c r="AO576" s="153"/>
      <c r="AP576" s="153"/>
      <c r="AQ576" s="16"/>
      <c r="AR576" s="16"/>
      <c r="AS576" s="16"/>
      <c r="AT576" s="16"/>
      <c r="AU576" s="1"/>
      <c r="AV576" s="1"/>
      <c r="AW576" s="1"/>
      <c r="AX576" s="1"/>
      <c r="AY576" s="1"/>
      <c r="AZ576" s="1"/>
      <c r="BA576" s="1"/>
      <c r="BB576" s="1"/>
      <c r="BC576" s="1"/>
      <c r="BD576" s="1"/>
    </row>
    <row r="577" spans="1:56" ht="2.25" customHeight="1" x14ac:dyDescent="0.2">
      <c r="A577" s="3"/>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
      <c r="AV577" s="1"/>
      <c r="AW577" s="1"/>
      <c r="AX577" s="1"/>
      <c r="AY577" s="1"/>
      <c r="AZ577" s="1"/>
      <c r="BA577" s="1"/>
      <c r="BB577" s="1"/>
      <c r="BC577" s="1"/>
      <c r="BD577" s="1"/>
    </row>
    <row r="578" spans="1:56" ht="15" customHeight="1" x14ac:dyDescent="0.2">
      <c r="A578" s="3"/>
      <c r="B578" s="16"/>
      <c r="C578" s="16"/>
      <c r="D578" s="16"/>
      <c r="E578" s="16"/>
      <c r="F578" s="16"/>
      <c r="G578" s="16"/>
      <c r="H578" s="16"/>
      <c r="I578" s="16"/>
      <c r="J578" s="16"/>
      <c r="K578" s="16"/>
      <c r="L578" s="16"/>
      <c r="M578" s="16"/>
      <c r="N578" s="16"/>
      <c r="O578" s="16"/>
      <c r="P578" s="291" t="s">
        <v>113</v>
      </c>
      <c r="Q578" s="291"/>
      <c r="R578" s="291"/>
      <c r="S578" s="291"/>
      <c r="T578" s="291"/>
      <c r="U578" s="291"/>
      <c r="V578" s="16"/>
      <c r="W578" s="291" t="s">
        <v>218</v>
      </c>
      <c r="X578" s="291"/>
      <c r="Y578" s="291"/>
      <c r="Z578" s="291"/>
      <c r="AA578" s="291"/>
      <c r="AB578" s="291"/>
      <c r="AC578" s="16"/>
      <c r="AD578" s="291" t="s">
        <v>114</v>
      </c>
      <c r="AE578" s="291"/>
      <c r="AF578" s="291"/>
      <c r="AG578" s="291"/>
      <c r="AH578" s="291"/>
      <c r="AI578" s="291"/>
      <c r="AJ578" s="16"/>
      <c r="AK578" s="291" t="s">
        <v>115</v>
      </c>
      <c r="AL578" s="291"/>
      <c r="AM578" s="291"/>
      <c r="AN578" s="291"/>
      <c r="AO578" s="291"/>
      <c r="AP578" s="291"/>
      <c r="AQ578" s="16"/>
      <c r="AR578" s="16"/>
      <c r="AS578" s="16"/>
      <c r="AT578" s="16"/>
      <c r="AU578" s="1"/>
      <c r="AV578" s="1"/>
      <c r="AW578" s="1"/>
      <c r="AX578" s="1"/>
      <c r="AY578" s="1"/>
      <c r="AZ578" s="1"/>
      <c r="BA578" s="1"/>
      <c r="BB578" s="1"/>
      <c r="BC578" s="1"/>
      <c r="BD578" s="1"/>
    </row>
    <row r="579" spans="1:56" ht="15" customHeight="1" x14ac:dyDescent="0.2">
      <c r="A579" s="3"/>
      <c r="B579" s="16"/>
      <c r="C579" s="16"/>
      <c r="D579" s="16"/>
      <c r="E579" s="16"/>
      <c r="F579" s="16"/>
      <c r="G579" s="16"/>
      <c r="H579" s="16"/>
      <c r="I579" s="16"/>
      <c r="J579" s="16"/>
      <c r="K579" s="16"/>
      <c r="L579" s="16"/>
      <c r="M579" s="16"/>
      <c r="N579" s="16"/>
      <c r="O579" s="16"/>
      <c r="P579" s="291"/>
      <c r="Q579" s="291"/>
      <c r="R579" s="291"/>
      <c r="S579" s="291"/>
      <c r="T579" s="291"/>
      <c r="U579" s="291"/>
      <c r="V579" s="16"/>
      <c r="W579" s="291"/>
      <c r="X579" s="291"/>
      <c r="Y579" s="291"/>
      <c r="Z579" s="291"/>
      <c r="AA579" s="291"/>
      <c r="AB579" s="291"/>
      <c r="AC579" s="16"/>
      <c r="AD579" s="291"/>
      <c r="AE579" s="291"/>
      <c r="AF579" s="291"/>
      <c r="AG579" s="291"/>
      <c r="AH579" s="291"/>
      <c r="AI579" s="291"/>
      <c r="AJ579" s="16"/>
      <c r="AK579" s="291"/>
      <c r="AL579" s="291"/>
      <c r="AM579" s="291"/>
      <c r="AN579" s="291"/>
      <c r="AO579" s="291"/>
      <c r="AP579" s="291"/>
      <c r="AQ579" s="16"/>
      <c r="AR579" s="16"/>
      <c r="AS579" s="16"/>
      <c r="AT579" s="16"/>
      <c r="AU579" s="1"/>
      <c r="AV579" s="1"/>
      <c r="AW579" s="1"/>
      <c r="AX579" s="1"/>
      <c r="AY579" s="1"/>
      <c r="AZ579" s="1"/>
      <c r="BA579" s="1"/>
      <c r="BB579" s="1"/>
      <c r="BC579" s="1"/>
      <c r="BD579" s="1"/>
    </row>
    <row r="580" spans="1:56" ht="15" customHeight="1" x14ac:dyDescent="0.2">
      <c r="A580" s="3"/>
      <c r="B580" s="16"/>
      <c r="C580" s="16"/>
      <c r="D580" s="16"/>
      <c r="E580" s="16"/>
      <c r="F580" s="16"/>
      <c r="G580" s="16"/>
      <c r="H580" s="16"/>
      <c r="I580" s="16"/>
      <c r="J580" s="16"/>
      <c r="K580" s="16"/>
      <c r="L580" s="16"/>
      <c r="M580" s="16"/>
      <c r="N580" s="16"/>
      <c r="O580" s="16"/>
      <c r="P580" s="291"/>
      <c r="Q580" s="291"/>
      <c r="R580" s="291"/>
      <c r="S580" s="291"/>
      <c r="T580" s="291"/>
      <c r="U580" s="291"/>
      <c r="V580" s="16"/>
      <c r="W580" s="291"/>
      <c r="X580" s="291"/>
      <c r="Y580" s="291"/>
      <c r="Z580" s="291"/>
      <c r="AA580" s="291"/>
      <c r="AB580" s="291"/>
      <c r="AC580" s="16"/>
      <c r="AD580" s="291"/>
      <c r="AE580" s="291"/>
      <c r="AF580" s="291"/>
      <c r="AG580" s="291"/>
      <c r="AH580" s="291"/>
      <c r="AI580" s="291"/>
      <c r="AJ580" s="16"/>
      <c r="AK580" s="291"/>
      <c r="AL580" s="291"/>
      <c r="AM580" s="291"/>
      <c r="AN580" s="291"/>
      <c r="AO580" s="291"/>
      <c r="AP580" s="291"/>
      <c r="AQ580" s="16"/>
      <c r="AR580" s="16"/>
      <c r="AS580" s="16"/>
      <c r="AT580" s="16"/>
      <c r="AU580" s="1"/>
      <c r="AV580" s="1"/>
      <c r="AW580" s="1"/>
      <c r="AX580" s="1"/>
      <c r="AY580" s="1"/>
      <c r="AZ580" s="1"/>
      <c r="BA580" s="1"/>
      <c r="BB580" s="1"/>
      <c r="BC580" s="1"/>
      <c r="BD580" s="1"/>
    </row>
    <row r="581" spans="1:56" ht="15" customHeight="1" x14ac:dyDescent="0.2">
      <c r="A581" s="3"/>
      <c r="B581" s="16"/>
      <c r="C581" s="16"/>
      <c r="D581" s="16"/>
      <c r="E581" s="16"/>
      <c r="F581" s="16"/>
      <c r="G581" s="16"/>
      <c r="H581" s="16"/>
      <c r="I581" s="16"/>
      <c r="J581" s="16"/>
      <c r="K581" s="16"/>
      <c r="L581" s="16"/>
      <c r="M581" s="16"/>
      <c r="N581" s="16"/>
      <c r="O581" s="16"/>
      <c r="P581" s="291"/>
      <c r="Q581" s="291"/>
      <c r="R581" s="291"/>
      <c r="S581" s="291"/>
      <c r="T581" s="291"/>
      <c r="U581" s="291"/>
      <c r="V581" s="16"/>
      <c r="W581" s="291"/>
      <c r="X581" s="291"/>
      <c r="Y581" s="291"/>
      <c r="Z581" s="291"/>
      <c r="AA581" s="291"/>
      <c r="AB581" s="291"/>
      <c r="AC581" s="16"/>
      <c r="AD581" s="291"/>
      <c r="AE581" s="291"/>
      <c r="AF581" s="291"/>
      <c r="AG581" s="291"/>
      <c r="AH581" s="291"/>
      <c r="AI581" s="291"/>
      <c r="AJ581" s="16"/>
      <c r="AK581" s="291"/>
      <c r="AL581" s="291"/>
      <c r="AM581" s="291"/>
      <c r="AN581" s="291"/>
      <c r="AO581" s="291"/>
      <c r="AP581" s="291"/>
      <c r="AQ581" s="16"/>
      <c r="AR581" s="16"/>
      <c r="AS581" s="16"/>
      <c r="AT581" s="16"/>
      <c r="AU581" s="1"/>
      <c r="AV581" s="1"/>
      <c r="AW581" s="1"/>
      <c r="AX581" s="1"/>
      <c r="AY581" s="1"/>
      <c r="AZ581" s="1"/>
      <c r="BA581" s="1"/>
      <c r="BB581" s="1"/>
      <c r="BC581" s="1"/>
      <c r="BD581" s="1"/>
    </row>
    <row r="582" spans="1:56" ht="15" customHeight="1" x14ac:dyDescent="0.2">
      <c r="A582" s="3"/>
      <c r="B582" s="16"/>
      <c r="C582" s="16"/>
      <c r="D582" s="16"/>
      <c r="E582" s="16"/>
      <c r="F582" s="16"/>
      <c r="G582" s="16"/>
      <c r="H582" s="16"/>
      <c r="I582" s="16"/>
      <c r="J582" s="16"/>
      <c r="K582" s="16"/>
      <c r="L582" s="16"/>
      <c r="M582" s="16"/>
      <c r="N582" s="16"/>
      <c r="O582" s="16"/>
      <c r="P582" s="291"/>
      <c r="Q582" s="291"/>
      <c r="R582" s="291"/>
      <c r="S582" s="291"/>
      <c r="T582" s="291"/>
      <c r="U582" s="291"/>
      <c r="V582" s="16"/>
      <c r="W582" s="291"/>
      <c r="X582" s="291"/>
      <c r="Y582" s="291"/>
      <c r="Z582" s="291"/>
      <c r="AA582" s="291"/>
      <c r="AB582" s="291"/>
      <c r="AC582" s="16"/>
      <c r="AD582" s="291"/>
      <c r="AE582" s="291"/>
      <c r="AF582" s="291"/>
      <c r="AG582" s="291"/>
      <c r="AH582" s="291"/>
      <c r="AI582" s="291"/>
      <c r="AJ582" s="16"/>
      <c r="AK582" s="291"/>
      <c r="AL582" s="291"/>
      <c r="AM582" s="291"/>
      <c r="AN582" s="291"/>
      <c r="AO582" s="291"/>
      <c r="AP582" s="291"/>
      <c r="AQ582" s="16"/>
      <c r="AR582" s="16"/>
      <c r="AS582" s="16"/>
      <c r="AT582" s="16"/>
      <c r="AU582" s="1"/>
      <c r="AV582" s="1"/>
      <c r="AW582" s="1"/>
      <c r="AX582" s="1"/>
      <c r="AY582" s="1"/>
      <c r="AZ582" s="1"/>
      <c r="BA582" s="1"/>
      <c r="BB582" s="1"/>
      <c r="BC582" s="1"/>
      <c r="BD582" s="1"/>
    </row>
    <row r="583" spans="1:56" ht="2.25" customHeight="1" x14ac:dyDescent="0.2">
      <c r="A583" s="3"/>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
      <c r="AV583" s="1"/>
      <c r="AW583" s="1"/>
      <c r="AX583" s="1"/>
      <c r="AY583" s="1"/>
      <c r="AZ583" s="1"/>
      <c r="BA583" s="1"/>
      <c r="BB583" s="1"/>
      <c r="BC583" s="1"/>
      <c r="BD583" s="1"/>
    </row>
    <row r="584" spans="1:56" ht="15" customHeight="1" x14ac:dyDescent="0.2">
      <c r="A584" s="3"/>
      <c r="B584" s="139" t="s">
        <v>93</v>
      </c>
      <c r="C584" s="134"/>
      <c r="D584" s="134"/>
      <c r="E584" s="134"/>
      <c r="F584" s="134"/>
      <c r="G584" s="134"/>
      <c r="H584" s="134"/>
      <c r="I584" s="134"/>
      <c r="J584" s="134"/>
      <c r="K584" s="134"/>
      <c r="L584" s="134"/>
      <c r="M584" s="134"/>
      <c r="N584" s="134"/>
      <c r="O584" s="16"/>
      <c r="P584" s="140">
        <f>AK380</f>
        <v>0</v>
      </c>
      <c r="Q584" s="141"/>
      <c r="R584" s="141"/>
      <c r="S584" s="142"/>
      <c r="T584" s="135" t="s">
        <v>69</v>
      </c>
      <c r="U584" s="135"/>
      <c r="V584" s="16"/>
      <c r="W584" s="140">
        <f>J461</f>
        <v>0</v>
      </c>
      <c r="X584" s="141"/>
      <c r="Y584" s="141"/>
      <c r="Z584" s="142"/>
      <c r="AA584" s="135" t="s">
        <v>69</v>
      </c>
      <c r="AB584" s="135"/>
      <c r="AC584" s="16"/>
      <c r="AD584" s="140">
        <f>SUM(P584,W584)</f>
        <v>0</v>
      </c>
      <c r="AE584" s="141"/>
      <c r="AF584" s="141"/>
      <c r="AG584" s="142"/>
      <c r="AH584" s="135" t="s">
        <v>69</v>
      </c>
      <c r="AI584" s="135"/>
      <c r="AJ584" s="16"/>
      <c r="AK584" s="140">
        <f>Q321</f>
        <v>0</v>
      </c>
      <c r="AL584" s="141"/>
      <c r="AM584" s="141"/>
      <c r="AN584" s="142"/>
      <c r="AO584" s="135" t="s">
        <v>69</v>
      </c>
      <c r="AP584" s="135"/>
      <c r="AQ584" s="16"/>
      <c r="AR584" s="16"/>
      <c r="AS584" s="16"/>
      <c r="AT584" s="16"/>
      <c r="AU584" s="1"/>
      <c r="AV584" s="1"/>
      <c r="AW584" s="1"/>
      <c r="AX584" s="1"/>
      <c r="AY584" s="1"/>
      <c r="AZ584" s="1"/>
      <c r="BA584" s="1"/>
      <c r="BB584" s="1"/>
      <c r="BC584" s="1"/>
      <c r="BD584" s="1"/>
    </row>
    <row r="585" spans="1:56" ht="2.25" customHeight="1" x14ac:dyDescent="0.2">
      <c r="A585" s="3"/>
      <c r="B585" s="16"/>
      <c r="C585" s="16"/>
      <c r="D585" s="16"/>
      <c r="E585" s="16"/>
      <c r="F585" s="16"/>
      <c r="G585" s="16"/>
      <c r="H585" s="16"/>
      <c r="I585" s="16"/>
      <c r="J585" s="16"/>
      <c r="K585" s="16"/>
      <c r="L585" s="16"/>
      <c r="M585" s="16"/>
      <c r="N585" s="15"/>
      <c r="O585" s="16"/>
      <c r="P585" s="103"/>
      <c r="Q585" s="103"/>
      <c r="R585" s="103"/>
      <c r="S585" s="103"/>
      <c r="T585" s="16"/>
      <c r="U585" s="16"/>
      <c r="V585" s="16"/>
      <c r="W585" s="103"/>
      <c r="X585" s="103"/>
      <c r="Y585" s="103"/>
      <c r="Z585" s="103"/>
      <c r="AA585" s="16"/>
      <c r="AB585" s="16"/>
      <c r="AC585" s="16"/>
      <c r="AD585" s="103"/>
      <c r="AE585" s="103"/>
      <c r="AF585" s="103"/>
      <c r="AG585" s="103"/>
      <c r="AH585" s="16"/>
      <c r="AI585" s="16"/>
      <c r="AJ585" s="16"/>
      <c r="AK585" s="103"/>
      <c r="AL585" s="103"/>
      <c r="AM585" s="103"/>
      <c r="AN585" s="103"/>
      <c r="AO585" s="16"/>
      <c r="AP585" s="16"/>
      <c r="AQ585" s="16"/>
      <c r="AR585" s="16"/>
      <c r="AS585" s="16"/>
      <c r="AT585" s="16"/>
      <c r="AU585" s="1"/>
      <c r="AV585" s="1"/>
      <c r="AW585" s="1"/>
      <c r="AX585" s="1"/>
      <c r="AY585" s="1"/>
      <c r="AZ585" s="1"/>
      <c r="BA585" s="1"/>
      <c r="BB585" s="1"/>
      <c r="BC585" s="1"/>
      <c r="BD585" s="1"/>
    </row>
    <row r="586" spans="1:56" ht="15" customHeight="1" x14ac:dyDescent="0.2">
      <c r="A586" s="3"/>
      <c r="B586" s="139" t="s">
        <v>94</v>
      </c>
      <c r="C586" s="134"/>
      <c r="D586" s="134"/>
      <c r="E586" s="134"/>
      <c r="F586" s="134"/>
      <c r="G586" s="134"/>
      <c r="H586" s="134"/>
      <c r="I586" s="134"/>
      <c r="J586" s="134"/>
      <c r="K586" s="134"/>
      <c r="L586" s="134"/>
      <c r="M586" s="134"/>
      <c r="N586" s="134"/>
      <c r="O586" s="16"/>
      <c r="P586" s="140">
        <f>AK408</f>
        <v>0</v>
      </c>
      <c r="Q586" s="141"/>
      <c r="R586" s="141"/>
      <c r="S586" s="142"/>
      <c r="T586" s="135" t="s">
        <v>69</v>
      </c>
      <c r="U586" s="135"/>
      <c r="V586" s="16"/>
      <c r="W586" s="140">
        <f>J463</f>
        <v>0</v>
      </c>
      <c r="X586" s="141"/>
      <c r="Y586" s="141"/>
      <c r="Z586" s="142"/>
      <c r="AA586" s="135" t="s">
        <v>69</v>
      </c>
      <c r="AB586" s="135"/>
      <c r="AC586" s="16"/>
      <c r="AD586" s="140">
        <f>SUM(P586,W586)</f>
        <v>0</v>
      </c>
      <c r="AE586" s="141"/>
      <c r="AF586" s="141"/>
      <c r="AG586" s="142"/>
      <c r="AH586" s="135" t="s">
        <v>69</v>
      </c>
      <c r="AI586" s="135"/>
      <c r="AJ586" s="16"/>
      <c r="AK586" s="140">
        <f>B325</f>
        <v>0</v>
      </c>
      <c r="AL586" s="141"/>
      <c r="AM586" s="141"/>
      <c r="AN586" s="142"/>
      <c r="AO586" s="135" t="s">
        <v>69</v>
      </c>
      <c r="AP586" s="135"/>
      <c r="AQ586" s="16"/>
      <c r="AR586" s="16"/>
      <c r="AS586" s="16"/>
      <c r="AT586" s="16"/>
      <c r="AU586" s="1"/>
      <c r="AV586" s="1"/>
      <c r="AW586" s="1"/>
      <c r="AX586" s="1"/>
      <c r="AY586" s="1"/>
      <c r="AZ586" s="1"/>
      <c r="BA586" s="1"/>
      <c r="BB586" s="1"/>
      <c r="BC586" s="1"/>
      <c r="BD586" s="1"/>
    </row>
    <row r="587" spans="1:56" ht="2.25" customHeight="1" x14ac:dyDescent="0.2">
      <c r="A587" s="3"/>
      <c r="B587" s="16"/>
      <c r="C587" s="16"/>
      <c r="D587" s="16"/>
      <c r="E587" s="16"/>
      <c r="F587" s="16"/>
      <c r="G587" s="16"/>
      <c r="H587" s="16"/>
      <c r="I587" s="16"/>
      <c r="J587" s="16"/>
      <c r="K587" s="16"/>
      <c r="L587" s="16"/>
      <c r="M587" s="16"/>
      <c r="N587" s="15"/>
      <c r="O587" s="16"/>
      <c r="P587" s="103"/>
      <c r="Q587" s="103"/>
      <c r="R587" s="103"/>
      <c r="S587" s="103"/>
      <c r="T587" s="16"/>
      <c r="U587" s="16"/>
      <c r="V587" s="16"/>
      <c r="W587" s="103"/>
      <c r="X587" s="103"/>
      <c r="Y587" s="103"/>
      <c r="Z587" s="103"/>
      <c r="AA587" s="16"/>
      <c r="AB587" s="16"/>
      <c r="AC587" s="16"/>
      <c r="AD587" s="103"/>
      <c r="AE587" s="103"/>
      <c r="AF587" s="103"/>
      <c r="AG587" s="103"/>
      <c r="AH587" s="16"/>
      <c r="AI587" s="16"/>
      <c r="AJ587" s="16"/>
      <c r="AK587" s="103"/>
      <c r="AL587" s="103"/>
      <c r="AM587" s="103"/>
      <c r="AN587" s="103"/>
      <c r="AO587" s="16"/>
      <c r="AP587" s="16"/>
      <c r="AQ587" s="16"/>
      <c r="AR587" s="16"/>
      <c r="AS587" s="16"/>
      <c r="AT587" s="16"/>
      <c r="AU587" s="1"/>
      <c r="AV587" s="1"/>
      <c r="AW587" s="1"/>
      <c r="AX587" s="1"/>
      <c r="AY587" s="1"/>
      <c r="AZ587" s="1"/>
      <c r="BA587" s="1"/>
      <c r="BB587" s="1"/>
      <c r="BC587" s="1"/>
      <c r="BD587" s="1"/>
    </row>
    <row r="588" spans="1:56" ht="15" customHeight="1" x14ac:dyDescent="0.2">
      <c r="A588" s="3"/>
      <c r="B588" s="139" t="s">
        <v>95</v>
      </c>
      <c r="C588" s="134"/>
      <c r="D588" s="134"/>
      <c r="E588" s="134"/>
      <c r="F588" s="134"/>
      <c r="G588" s="134"/>
      <c r="H588" s="134"/>
      <c r="I588" s="134"/>
      <c r="J588" s="134"/>
      <c r="K588" s="134"/>
      <c r="L588" s="134"/>
      <c r="M588" s="134"/>
      <c r="N588" s="134"/>
      <c r="O588" s="16"/>
      <c r="P588" s="140">
        <f>SUM(Q412,Q414,Q416,Q418,Q420,Q422)</f>
        <v>0</v>
      </c>
      <c r="Q588" s="141"/>
      <c r="R588" s="141"/>
      <c r="S588" s="142"/>
      <c r="T588" s="135" t="s">
        <v>69</v>
      </c>
      <c r="U588" s="135"/>
      <c r="V588" s="16"/>
      <c r="W588" s="140">
        <f>J465</f>
        <v>0</v>
      </c>
      <c r="X588" s="141"/>
      <c r="Y588" s="141"/>
      <c r="Z588" s="142"/>
      <c r="AA588" s="135" t="s">
        <v>69</v>
      </c>
      <c r="AB588" s="135"/>
      <c r="AC588" s="16"/>
      <c r="AD588" s="140">
        <f>SUM(P588,W588)</f>
        <v>0</v>
      </c>
      <c r="AE588" s="141"/>
      <c r="AF588" s="141"/>
      <c r="AG588" s="142"/>
      <c r="AH588" s="135" t="s">
        <v>69</v>
      </c>
      <c r="AI588" s="135"/>
      <c r="AJ588" s="16"/>
      <c r="AK588" s="143"/>
      <c r="AL588" s="143"/>
      <c r="AM588" s="143"/>
      <c r="AN588" s="143"/>
      <c r="AO588" s="144"/>
      <c r="AP588" s="144"/>
      <c r="AQ588" s="16"/>
      <c r="AR588" s="16"/>
      <c r="AS588" s="16"/>
      <c r="AT588" s="16"/>
      <c r="AU588" s="1"/>
      <c r="AV588" s="1"/>
      <c r="AW588" s="1"/>
      <c r="AX588" s="1"/>
      <c r="AY588" s="1"/>
      <c r="AZ588" s="1"/>
      <c r="BA588" s="1"/>
      <c r="BB588" s="1"/>
      <c r="BC588" s="1"/>
      <c r="BD588" s="1"/>
    </row>
    <row r="589" spans="1:56" ht="2.25" customHeight="1" x14ac:dyDescent="0.2">
      <c r="A589" s="3"/>
      <c r="B589" s="16"/>
      <c r="C589" s="16"/>
      <c r="D589" s="16"/>
      <c r="E589" s="16"/>
      <c r="F589" s="16"/>
      <c r="G589" s="16"/>
      <c r="H589" s="16"/>
      <c r="I589" s="16"/>
      <c r="J589" s="16"/>
      <c r="K589" s="16"/>
      <c r="L589" s="16"/>
      <c r="M589" s="16"/>
      <c r="N589" s="15"/>
      <c r="O589" s="16"/>
      <c r="P589" s="103"/>
      <c r="Q589" s="103"/>
      <c r="R589" s="103"/>
      <c r="S589" s="103"/>
      <c r="T589" s="16"/>
      <c r="U589" s="16"/>
      <c r="V589" s="16"/>
      <c r="W589" s="103"/>
      <c r="X589" s="103"/>
      <c r="Y589" s="103"/>
      <c r="Z589" s="103"/>
      <c r="AA589" s="16"/>
      <c r="AB589" s="16"/>
      <c r="AC589" s="16"/>
      <c r="AD589" s="103"/>
      <c r="AE589" s="103"/>
      <c r="AF589" s="103"/>
      <c r="AG589" s="103"/>
      <c r="AH589" s="16"/>
      <c r="AI589" s="16"/>
      <c r="AJ589" s="16"/>
      <c r="AK589" s="103"/>
      <c r="AL589" s="103"/>
      <c r="AM589" s="103"/>
      <c r="AN589" s="103"/>
      <c r="AO589" s="16"/>
      <c r="AP589" s="16"/>
      <c r="AQ589" s="16"/>
      <c r="AR589" s="16"/>
      <c r="AS589" s="16"/>
      <c r="AT589" s="16"/>
      <c r="AU589" s="1"/>
      <c r="AV589" s="1"/>
      <c r="AW589" s="1"/>
      <c r="AX589" s="1"/>
      <c r="AY589" s="1"/>
      <c r="AZ589" s="1"/>
      <c r="BA589" s="1"/>
      <c r="BB589" s="1"/>
      <c r="BC589" s="1"/>
      <c r="BD589" s="1"/>
    </row>
    <row r="590" spans="1:56" ht="15" customHeight="1" x14ac:dyDescent="0.2">
      <c r="A590" s="3"/>
      <c r="B590" s="139" t="s">
        <v>74</v>
      </c>
      <c r="C590" s="134"/>
      <c r="D590" s="134"/>
      <c r="E590" s="134"/>
      <c r="F590" s="134"/>
      <c r="G590" s="134"/>
      <c r="H590" s="134"/>
      <c r="I590" s="134"/>
      <c r="J590" s="134"/>
      <c r="K590" s="134"/>
      <c r="L590" s="134"/>
      <c r="M590" s="134"/>
      <c r="N590" s="134"/>
      <c r="O590" s="16"/>
      <c r="P590" s="140">
        <f>Q426</f>
        <v>0</v>
      </c>
      <c r="Q590" s="141"/>
      <c r="R590" s="141"/>
      <c r="S590" s="142"/>
      <c r="T590" s="135" t="s">
        <v>69</v>
      </c>
      <c r="U590" s="135"/>
      <c r="V590" s="16"/>
      <c r="W590" s="140">
        <f>Q495</f>
        <v>0</v>
      </c>
      <c r="X590" s="141"/>
      <c r="Y590" s="141"/>
      <c r="Z590" s="142"/>
      <c r="AA590" s="135" t="s">
        <v>69</v>
      </c>
      <c r="AB590" s="135"/>
      <c r="AC590" s="16"/>
      <c r="AD590" s="140">
        <f>SUM(P590,W590)</f>
        <v>0</v>
      </c>
      <c r="AE590" s="141"/>
      <c r="AF590" s="141"/>
      <c r="AG590" s="142"/>
      <c r="AH590" s="135" t="s">
        <v>69</v>
      </c>
      <c r="AI590" s="135"/>
      <c r="AJ590" s="16"/>
      <c r="AK590" s="140">
        <f>Q331</f>
        <v>0</v>
      </c>
      <c r="AL590" s="141"/>
      <c r="AM590" s="141"/>
      <c r="AN590" s="142"/>
      <c r="AO590" s="135" t="s">
        <v>69</v>
      </c>
      <c r="AP590" s="135"/>
      <c r="AQ590" s="16"/>
      <c r="AR590" s="16"/>
      <c r="AS590" s="16"/>
      <c r="AT590" s="16"/>
      <c r="AU590" s="1"/>
      <c r="AV590" s="1"/>
      <c r="AW590" s="1"/>
      <c r="AX590" s="1"/>
      <c r="AY590" s="1"/>
      <c r="AZ590" s="1"/>
      <c r="BA590" s="1"/>
      <c r="BB590" s="1"/>
      <c r="BC590" s="1"/>
      <c r="BD590" s="1"/>
    </row>
    <row r="591" spans="1:56" ht="2.25" customHeight="1" x14ac:dyDescent="0.2">
      <c r="A591" s="3"/>
      <c r="B591" s="16"/>
      <c r="C591" s="16"/>
      <c r="D591" s="16"/>
      <c r="E591" s="16"/>
      <c r="F591" s="16"/>
      <c r="G591" s="16"/>
      <c r="H591" s="16"/>
      <c r="I591" s="16"/>
      <c r="J591" s="16"/>
      <c r="K591" s="16"/>
      <c r="L591" s="16"/>
      <c r="M591" s="16"/>
      <c r="N591" s="15"/>
      <c r="O591" s="16"/>
      <c r="P591" s="103"/>
      <c r="Q591" s="103"/>
      <c r="R591" s="103"/>
      <c r="S591" s="103"/>
      <c r="T591" s="16"/>
      <c r="U591" s="16"/>
      <c r="V591" s="16"/>
      <c r="W591" s="103"/>
      <c r="X591" s="103"/>
      <c r="Y591" s="103"/>
      <c r="Z591" s="103"/>
      <c r="AA591" s="16"/>
      <c r="AB591" s="16"/>
      <c r="AC591" s="16"/>
      <c r="AD591" s="103"/>
      <c r="AE591" s="103"/>
      <c r="AF591" s="103"/>
      <c r="AG591" s="103"/>
      <c r="AH591" s="16"/>
      <c r="AI591" s="16"/>
      <c r="AJ591" s="16"/>
      <c r="AK591" s="103"/>
      <c r="AL591" s="103"/>
      <c r="AM591" s="103"/>
      <c r="AN591" s="103"/>
      <c r="AO591" s="16"/>
      <c r="AP591" s="16"/>
      <c r="AQ591" s="16"/>
      <c r="AR591" s="16"/>
      <c r="AS591" s="16"/>
      <c r="AT591" s="16"/>
      <c r="AU591" s="1"/>
      <c r="AV591" s="1"/>
      <c r="AW591" s="1"/>
      <c r="AX591" s="1"/>
      <c r="AY591" s="1"/>
      <c r="AZ591" s="1"/>
      <c r="BA591" s="1"/>
      <c r="BB591" s="1"/>
      <c r="BC591" s="1"/>
      <c r="BD591" s="1"/>
    </row>
    <row r="592" spans="1:56" ht="15" customHeight="1" x14ac:dyDescent="0.2">
      <c r="A592" s="3"/>
      <c r="B592" s="139" t="s">
        <v>73</v>
      </c>
      <c r="C592" s="134"/>
      <c r="D592" s="134"/>
      <c r="E592" s="134"/>
      <c r="F592" s="134"/>
      <c r="G592" s="134"/>
      <c r="H592" s="134"/>
      <c r="I592" s="134"/>
      <c r="J592" s="134"/>
      <c r="K592" s="134"/>
      <c r="L592" s="134"/>
      <c r="M592" s="134"/>
      <c r="N592" s="134"/>
      <c r="O592" s="16"/>
      <c r="P592" s="140">
        <f>Q430</f>
        <v>0</v>
      </c>
      <c r="Q592" s="141"/>
      <c r="R592" s="141"/>
      <c r="S592" s="142"/>
      <c r="T592" s="135" t="s">
        <v>69</v>
      </c>
      <c r="U592" s="135"/>
      <c r="V592" s="16"/>
      <c r="W592" s="140">
        <f>Q495+Q497</f>
        <v>0</v>
      </c>
      <c r="X592" s="141"/>
      <c r="Y592" s="141"/>
      <c r="Z592" s="142"/>
      <c r="AA592" s="135" t="s">
        <v>69</v>
      </c>
      <c r="AB592" s="135"/>
      <c r="AC592" s="16"/>
      <c r="AD592" s="140">
        <f>SUM(P592,W592)</f>
        <v>0</v>
      </c>
      <c r="AE592" s="141"/>
      <c r="AF592" s="141"/>
      <c r="AG592" s="142"/>
      <c r="AH592" s="135" t="s">
        <v>69</v>
      </c>
      <c r="AI592" s="135"/>
      <c r="AJ592" s="16"/>
      <c r="AK592" s="140">
        <f>Q329</f>
        <v>0</v>
      </c>
      <c r="AL592" s="141"/>
      <c r="AM592" s="141"/>
      <c r="AN592" s="142"/>
      <c r="AO592" s="135" t="s">
        <v>69</v>
      </c>
      <c r="AP592" s="135"/>
      <c r="AQ592" s="16"/>
      <c r="AR592" s="16"/>
      <c r="AS592" s="16"/>
      <c r="AT592" s="16"/>
      <c r="AU592" s="1"/>
      <c r="AV592" s="1"/>
      <c r="AW592" s="1"/>
      <c r="AX592" s="1"/>
      <c r="AY592" s="1"/>
      <c r="AZ592" s="1"/>
      <c r="BA592" s="1"/>
      <c r="BB592" s="1"/>
      <c r="BC592" s="1"/>
      <c r="BD592" s="1"/>
    </row>
    <row r="593" spans="1:56" ht="2.25" customHeight="1" x14ac:dyDescent="0.2">
      <c r="A593" s="3"/>
      <c r="B593" s="16"/>
      <c r="C593" s="16"/>
      <c r="D593" s="16"/>
      <c r="E593" s="16"/>
      <c r="F593" s="16"/>
      <c r="G593" s="16"/>
      <c r="H593" s="16"/>
      <c r="I593" s="16"/>
      <c r="J593" s="16"/>
      <c r="K593" s="16"/>
      <c r="L593" s="16"/>
      <c r="M593" s="16"/>
      <c r="N593" s="15"/>
      <c r="O593" s="16"/>
      <c r="P593" s="103"/>
      <c r="Q593" s="103"/>
      <c r="R593" s="103"/>
      <c r="S593" s="103"/>
      <c r="T593" s="16"/>
      <c r="U593" s="16"/>
      <c r="V593" s="16"/>
      <c r="W593" s="103"/>
      <c r="X593" s="103"/>
      <c r="Y593" s="103"/>
      <c r="Z593" s="103"/>
      <c r="AA593" s="16"/>
      <c r="AB593" s="16"/>
      <c r="AC593" s="16"/>
      <c r="AD593" s="103"/>
      <c r="AE593" s="103"/>
      <c r="AF593" s="103"/>
      <c r="AG593" s="103"/>
      <c r="AH593" s="16"/>
      <c r="AI593" s="16"/>
      <c r="AJ593" s="16"/>
      <c r="AK593" s="103"/>
      <c r="AL593" s="103"/>
      <c r="AM593" s="103"/>
      <c r="AN593" s="103"/>
      <c r="AO593" s="16"/>
      <c r="AP593" s="16"/>
      <c r="AQ593" s="16"/>
      <c r="AR593" s="16"/>
      <c r="AS593" s="16"/>
      <c r="AT593" s="16"/>
      <c r="AU593" s="1"/>
      <c r="AV593" s="1"/>
      <c r="AW593" s="1"/>
      <c r="AX593" s="1"/>
      <c r="AY593" s="1"/>
      <c r="AZ593" s="1"/>
      <c r="BA593" s="1"/>
      <c r="BB593" s="1"/>
      <c r="BC593" s="1"/>
      <c r="BD593" s="1"/>
    </row>
    <row r="594" spans="1:56" ht="15" customHeight="1" x14ac:dyDescent="0.2">
      <c r="A594" s="3"/>
      <c r="B594" s="139" t="s">
        <v>75</v>
      </c>
      <c r="C594" s="134"/>
      <c r="D594" s="134"/>
      <c r="E594" s="134"/>
      <c r="F594" s="134"/>
      <c r="G594" s="134"/>
      <c r="H594" s="134"/>
      <c r="I594" s="134"/>
      <c r="J594" s="134"/>
      <c r="K594" s="134"/>
      <c r="L594" s="134"/>
      <c r="M594" s="134"/>
      <c r="N594" s="134"/>
      <c r="O594" s="16"/>
      <c r="P594" s="140">
        <f>Q428</f>
        <v>0</v>
      </c>
      <c r="Q594" s="141"/>
      <c r="R594" s="141"/>
      <c r="S594" s="142"/>
      <c r="T594" s="135" t="s">
        <v>69</v>
      </c>
      <c r="U594" s="135"/>
      <c r="V594" s="16"/>
      <c r="W594" s="140">
        <f>Q499</f>
        <v>0</v>
      </c>
      <c r="X594" s="141"/>
      <c r="Y594" s="141"/>
      <c r="Z594" s="142"/>
      <c r="AA594" s="135" t="s">
        <v>69</v>
      </c>
      <c r="AB594" s="135"/>
      <c r="AC594" s="16"/>
      <c r="AD594" s="140">
        <f>SUM(P594,W594)</f>
        <v>0</v>
      </c>
      <c r="AE594" s="141"/>
      <c r="AF594" s="141"/>
      <c r="AG594" s="142"/>
      <c r="AH594" s="135" t="s">
        <v>69</v>
      </c>
      <c r="AI594" s="135"/>
      <c r="AJ594" s="16"/>
      <c r="AK594" s="140">
        <f>Q333</f>
        <v>0</v>
      </c>
      <c r="AL594" s="141"/>
      <c r="AM594" s="141"/>
      <c r="AN594" s="142"/>
      <c r="AO594" s="135" t="s">
        <v>69</v>
      </c>
      <c r="AP594" s="135"/>
      <c r="AQ594" s="16"/>
      <c r="AR594" s="16"/>
      <c r="AS594" s="16"/>
      <c r="AT594" s="16"/>
      <c r="AU594" s="1"/>
      <c r="AV594" s="1"/>
      <c r="AW594" s="1"/>
      <c r="AX594" s="1"/>
      <c r="AY594" s="1"/>
      <c r="AZ594" s="1"/>
      <c r="BA594" s="1"/>
      <c r="BB594" s="1"/>
      <c r="BC594" s="1"/>
      <c r="BD594" s="1"/>
    </row>
    <row r="595" spans="1:56" ht="2.25" customHeight="1" x14ac:dyDescent="0.2">
      <c r="A595" s="3"/>
      <c r="B595" s="16"/>
      <c r="C595" s="16"/>
      <c r="D595" s="16"/>
      <c r="E595" s="16"/>
      <c r="F595" s="16"/>
      <c r="G595" s="16"/>
      <c r="H595" s="16"/>
      <c r="I595" s="16"/>
      <c r="J595" s="16"/>
      <c r="K595" s="16"/>
      <c r="L595" s="16"/>
      <c r="M595" s="16"/>
      <c r="N595" s="15"/>
      <c r="O595" s="16"/>
      <c r="P595" s="103"/>
      <c r="Q595" s="103"/>
      <c r="R595" s="103"/>
      <c r="S595" s="103"/>
      <c r="T595" s="16"/>
      <c r="U595" s="16"/>
      <c r="V595" s="16"/>
      <c r="W595" s="103"/>
      <c r="X595" s="103"/>
      <c r="Y595" s="103"/>
      <c r="Z595" s="103"/>
      <c r="AA595" s="16"/>
      <c r="AB595" s="16"/>
      <c r="AC595" s="16"/>
      <c r="AD595" s="103"/>
      <c r="AE595" s="103"/>
      <c r="AF595" s="103"/>
      <c r="AG595" s="103"/>
      <c r="AH595" s="16"/>
      <c r="AI595" s="16"/>
      <c r="AJ595" s="16"/>
      <c r="AK595" s="103"/>
      <c r="AL595" s="103"/>
      <c r="AM595" s="103"/>
      <c r="AN595" s="103"/>
      <c r="AO595" s="16"/>
      <c r="AP595" s="16"/>
      <c r="AQ595" s="16"/>
      <c r="AR595" s="16"/>
      <c r="AS595" s="16"/>
      <c r="AT595" s="16"/>
      <c r="AU595" s="1"/>
      <c r="AV595" s="1"/>
      <c r="AW595" s="1"/>
      <c r="AX595" s="1"/>
      <c r="AY595" s="1"/>
      <c r="AZ595" s="1"/>
      <c r="BA595" s="1"/>
      <c r="BB595" s="1"/>
      <c r="BC595" s="1"/>
      <c r="BD595" s="1"/>
    </row>
    <row r="596" spans="1:56" ht="15" customHeight="1" x14ac:dyDescent="0.2">
      <c r="A596" s="3"/>
      <c r="B596" s="139" t="s">
        <v>76</v>
      </c>
      <c r="C596" s="134"/>
      <c r="D596" s="134"/>
      <c r="E596" s="134"/>
      <c r="F596" s="134"/>
      <c r="G596" s="134"/>
      <c r="H596" s="134"/>
      <c r="I596" s="134"/>
      <c r="J596" s="134"/>
      <c r="K596" s="134"/>
      <c r="L596" s="134"/>
      <c r="M596" s="134"/>
      <c r="N596" s="134"/>
      <c r="O596" s="16"/>
      <c r="P596" s="140">
        <f>Q432</f>
        <v>0</v>
      </c>
      <c r="Q596" s="141"/>
      <c r="R596" s="141"/>
      <c r="S596" s="142"/>
      <c r="T596" s="135" t="s">
        <v>69</v>
      </c>
      <c r="U596" s="135"/>
      <c r="V596" s="16"/>
      <c r="W596" s="140">
        <f>Q501</f>
        <v>0</v>
      </c>
      <c r="X596" s="141"/>
      <c r="Y596" s="141"/>
      <c r="Z596" s="142"/>
      <c r="AA596" s="135" t="s">
        <v>69</v>
      </c>
      <c r="AB596" s="135"/>
      <c r="AC596" s="16"/>
      <c r="AD596" s="140">
        <f>SUM(P596,W596)</f>
        <v>0</v>
      </c>
      <c r="AE596" s="141"/>
      <c r="AF596" s="141"/>
      <c r="AG596" s="142"/>
      <c r="AH596" s="135" t="s">
        <v>69</v>
      </c>
      <c r="AI596" s="135"/>
      <c r="AJ596" s="16"/>
      <c r="AK596" s="140">
        <f>Q335</f>
        <v>0</v>
      </c>
      <c r="AL596" s="141"/>
      <c r="AM596" s="141"/>
      <c r="AN596" s="142"/>
      <c r="AO596" s="135" t="s">
        <v>69</v>
      </c>
      <c r="AP596" s="135"/>
      <c r="AQ596" s="16"/>
      <c r="AR596" s="16"/>
      <c r="AS596" s="16"/>
      <c r="AT596" s="16"/>
      <c r="AU596" s="1"/>
      <c r="AV596" s="1"/>
      <c r="AW596" s="1"/>
      <c r="AX596" s="1"/>
      <c r="AY596" s="1"/>
      <c r="AZ596" s="1"/>
      <c r="BA596" s="1"/>
      <c r="BB596" s="1"/>
      <c r="BC596" s="1"/>
      <c r="BD596" s="1"/>
    </row>
    <row r="597" spans="1:56" ht="15" customHeight="1" x14ac:dyDescent="0.2">
      <c r="A597" s="2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
      <c r="AV597" s="1"/>
      <c r="AW597" s="1"/>
      <c r="AX597" s="1"/>
      <c r="AY597" s="1"/>
      <c r="AZ597" s="1"/>
      <c r="BA597" s="1"/>
      <c r="BB597" s="1"/>
      <c r="BC597" s="1"/>
      <c r="BD597" s="1"/>
    </row>
    <row r="598" spans="1:56" ht="15" customHeight="1" x14ac:dyDescent="0.2">
      <c r="A598" s="3"/>
      <c r="B598" s="116" t="s">
        <v>116</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6"/>
      <c r="AL598" s="116"/>
      <c r="AM598" s="116"/>
      <c r="AN598" s="116"/>
      <c r="AO598" s="116"/>
      <c r="AP598" s="117"/>
      <c r="AQ598" s="16"/>
      <c r="AR598" s="16"/>
      <c r="AS598" s="16"/>
      <c r="AT598" s="16"/>
      <c r="AU598" s="1"/>
      <c r="AV598" s="1"/>
      <c r="AW598" s="1"/>
      <c r="AX598" s="1"/>
      <c r="AY598" s="1"/>
      <c r="AZ598" s="1"/>
      <c r="BA598" s="1"/>
      <c r="BB598" s="1"/>
      <c r="BC598" s="1"/>
      <c r="BD598" s="1"/>
    </row>
    <row r="599" spans="1:56" ht="15" customHeight="1" x14ac:dyDescent="0.2">
      <c r="A599" s="3"/>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
      <c r="AV599" s="1"/>
      <c r="AW599" s="1"/>
      <c r="AX599" s="1"/>
      <c r="AY599" s="1"/>
      <c r="AZ599" s="1"/>
      <c r="BA599" s="1"/>
      <c r="BB599" s="1"/>
      <c r="BC599" s="1"/>
      <c r="BD599" s="1"/>
    </row>
    <row r="600" spans="1:56" ht="15" customHeight="1" x14ac:dyDescent="0.2">
      <c r="A600" s="3">
        <v>53</v>
      </c>
      <c r="B600" s="132" t="s">
        <v>219</v>
      </c>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c r="AO600" s="132"/>
      <c r="AP600" s="132"/>
      <c r="AQ600" s="16"/>
      <c r="AR600" s="16"/>
      <c r="AS600" s="16"/>
      <c r="AT600" s="16"/>
      <c r="AU600" s="1"/>
      <c r="AV600" s="1"/>
      <c r="AW600" s="1"/>
      <c r="AX600" s="1"/>
      <c r="AY600" s="1"/>
      <c r="AZ600" s="1"/>
      <c r="BA600" s="1"/>
      <c r="BB600" s="1"/>
      <c r="BC600" s="1"/>
      <c r="BD600" s="1"/>
    </row>
    <row r="601" spans="1:56" ht="2.25" customHeight="1" x14ac:dyDescent="0.2">
      <c r="A601" s="3"/>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
      <c r="AV601" s="1"/>
      <c r="AW601" s="1"/>
      <c r="AX601" s="1"/>
      <c r="AY601" s="1"/>
      <c r="AZ601" s="1"/>
      <c r="BA601" s="1"/>
      <c r="BB601" s="1"/>
      <c r="BC601" s="1"/>
      <c r="BD601" s="1"/>
    </row>
    <row r="602" spans="1:56" ht="15" customHeight="1" x14ac:dyDescent="0.2">
      <c r="A602" s="3">
        <v>54</v>
      </c>
      <c r="B602" s="133" t="s">
        <v>117</v>
      </c>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4"/>
      <c r="AL602" s="134"/>
      <c r="AM602" s="134"/>
      <c r="AN602" s="134"/>
      <c r="AO602" s="134"/>
      <c r="AP602" s="134"/>
      <c r="AQ602" s="16"/>
      <c r="AR602" s="16"/>
      <c r="AS602" s="16"/>
      <c r="AT602" s="16"/>
      <c r="AU602" s="1"/>
      <c r="AV602" s="1"/>
      <c r="AW602" s="1"/>
      <c r="AX602" s="1"/>
      <c r="AY602" s="1"/>
      <c r="AZ602" s="1"/>
      <c r="BA602" s="1"/>
      <c r="BB602" s="1"/>
      <c r="BC602" s="1"/>
      <c r="BD602" s="1"/>
    </row>
    <row r="603" spans="1:56" ht="2.25" customHeight="1" x14ac:dyDescent="0.2">
      <c r="A603" s="3"/>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
      <c r="AV603" s="1"/>
      <c r="AW603" s="1"/>
      <c r="AX603" s="1"/>
      <c r="AY603" s="1"/>
      <c r="AZ603" s="1"/>
      <c r="BA603" s="1"/>
      <c r="BB603" s="1"/>
      <c r="BC603" s="1"/>
      <c r="BD603" s="1"/>
    </row>
    <row r="604" spans="1:56" ht="15" hidden="1" customHeight="1" x14ac:dyDescent="0.2">
      <c r="A604" s="3"/>
      <c r="B604" s="18"/>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6"/>
      <c r="AR604" s="16"/>
      <c r="AS604" s="16"/>
      <c r="AT604" s="16"/>
      <c r="AU604" s="1"/>
      <c r="AV604" s="1"/>
      <c r="AW604" s="1"/>
      <c r="AX604" s="1"/>
      <c r="AY604" s="1"/>
      <c r="AZ604" s="1"/>
      <c r="BA604" s="1"/>
      <c r="BB604" s="1"/>
      <c r="BC604" s="1"/>
      <c r="BD604" s="1"/>
    </row>
    <row r="605" spans="1:56" ht="15" customHeight="1" x14ac:dyDescent="0.2">
      <c r="A605" s="3"/>
      <c r="B605" s="16"/>
      <c r="C605" s="135" t="s">
        <v>220</v>
      </c>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135"/>
      <c r="AB605" s="135"/>
      <c r="AC605" s="135"/>
      <c r="AD605" s="135"/>
      <c r="AE605" s="135"/>
      <c r="AF605" s="135"/>
      <c r="AG605" s="135"/>
      <c r="AH605" s="135"/>
      <c r="AI605" s="135"/>
      <c r="AJ605" s="135"/>
      <c r="AK605" s="135"/>
      <c r="AL605" s="135"/>
      <c r="AM605" s="135"/>
      <c r="AN605" s="135"/>
      <c r="AO605" s="135"/>
      <c r="AP605" s="135"/>
      <c r="AQ605" s="16"/>
      <c r="AR605" s="16"/>
      <c r="AS605" s="16"/>
      <c r="AT605" s="16"/>
      <c r="AU605" s="1"/>
      <c r="AV605" s="1"/>
      <c r="AW605" s="1"/>
      <c r="AX605" s="1"/>
      <c r="AY605" s="1"/>
      <c r="AZ605" s="1"/>
      <c r="BA605" s="1"/>
      <c r="BB605" s="1"/>
      <c r="BC605" s="1"/>
      <c r="BD605" s="1"/>
    </row>
    <row r="606" spans="1:56" ht="15" hidden="1" customHeight="1" x14ac:dyDescent="0.2">
      <c r="A606" s="3"/>
      <c r="B606" s="18"/>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6"/>
      <c r="AR606" s="16"/>
      <c r="AS606" s="16"/>
      <c r="AT606" s="16"/>
      <c r="AU606" s="1"/>
      <c r="AV606" s="1"/>
      <c r="AW606" s="1"/>
      <c r="AX606" s="1"/>
      <c r="AY606" s="1"/>
      <c r="AZ606" s="1"/>
      <c r="BA606" s="1"/>
      <c r="BB606" s="1"/>
      <c r="BC606" s="1"/>
      <c r="BD606" s="1"/>
    </row>
    <row r="607" spans="1:56" ht="15" customHeight="1" x14ac:dyDescent="0.2">
      <c r="A607" s="3"/>
      <c r="B607" s="16"/>
      <c r="C607" s="135" t="s">
        <v>221</v>
      </c>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135"/>
      <c r="AB607" s="135"/>
      <c r="AC607" s="135"/>
      <c r="AD607" s="135"/>
      <c r="AE607" s="135"/>
      <c r="AF607" s="135"/>
      <c r="AG607" s="135"/>
      <c r="AH607" s="135"/>
      <c r="AI607" s="135"/>
      <c r="AJ607" s="135"/>
      <c r="AK607" s="135"/>
      <c r="AL607" s="135"/>
      <c r="AM607" s="135"/>
      <c r="AN607" s="135"/>
      <c r="AO607" s="135"/>
      <c r="AP607" s="135"/>
      <c r="AQ607" s="16"/>
      <c r="AR607" s="16"/>
      <c r="AS607" s="16"/>
      <c r="AT607" s="16"/>
      <c r="AU607" s="1"/>
      <c r="AV607" s="1"/>
      <c r="AW607" s="1"/>
      <c r="AX607" s="1"/>
      <c r="AY607" s="1"/>
      <c r="AZ607" s="1"/>
      <c r="BA607" s="1"/>
      <c r="BB607" s="1"/>
      <c r="BC607" s="1"/>
      <c r="BD607" s="1"/>
    </row>
    <row r="608" spans="1:56" ht="15" hidden="1" customHeight="1" x14ac:dyDescent="0.2">
      <c r="A608" s="3"/>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
      <c r="AV608" s="1"/>
      <c r="AW608" s="1"/>
      <c r="AX608" s="1"/>
      <c r="AY608" s="1"/>
      <c r="AZ608" s="1"/>
      <c r="BA608" s="1"/>
      <c r="BB608" s="1"/>
      <c r="BC608" s="1"/>
      <c r="BD608" s="1"/>
    </row>
    <row r="609" spans="1:56" ht="15" customHeight="1" x14ac:dyDescent="0.2">
      <c r="A609" s="3"/>
      <c r="B609" s="16"/>
      <c r="C609" s="135" t="s">
        <v>222</v>
      </c>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c r="AA609" s="135"/>
      <c r="AB609" s="135"/>
      <c r="AC609" s="135"/>
      <c r="AD609" s="135"/>
      <c r="AE609" s="135"/>
      <c r="AF609" s="135"/>
      <c r="AG609" s="135"/>
      <c r="AH609" s="135"/>
      <c r="AI609" s="135"/>
      <c r="AJ609" s="135"/>
      <c r="AK609" s="135"/>
      <c r="AL609" s="135"/>
      <c r="AM609" s="135"/>
      <c r="AN609" s="135"/>
      <c r="AO609" s="135"/>
      <c r="AP609" s="135"/>
      <c r="AQ609" s="16"/>
      <c r="AR609" s="16"/>
      <c r="AS609" s="16"/>
      <c r="AT609" s="16"/>
      <c r="AU609" s="1"/>
      <c r="AV609" s="1"/>
      <c r="AW609" s="1"/>
      <c r="AX609" s="1"/>
      <c r="AY609" s="1"/>
      <c r="AZ609" s="1"/>
      <c r="BA609" s="1"/>
      <c r="BB609" s="1"/>
      <c r="BC609" s="1"/>
      <c r="BD609" s="1"/>
    </row>
    <row r="610" spans="1:56" ht="15" hidden="1" customHeight="1" x14ac:dyDescent="0.2">
      <c r="A610" s="3"/>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
      <c r="AV610" s="1"/>
      <c r="AW610" s="1"/>
      <c r="AX610" s="1"/>
      <c r="AY610" s="1"/>
      <c r="AZ610" s="1"/>
      <c r="BA610" s="1"/>
      <c r="BB610" s="1"/>
      <c r="BC610" s="1"/>
      <c r="BD610" s="1"/>
    </row>
    <row r="611" spans="1:56" ht="15" customHeight="1" x14ac:dyDescent="0.2">
      <c r="A611" s="3"/>
      <c r="B611" s="16"/>
      <c r="C611" s="135" t="s">
        <v>223</v>
      </c>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c r="AH611" s="135"/>
      <c r="AI611" s="135"/>
      <c r="AJ611" s="135"/>
      <c r="AK611" s="135"/>
      <c r="AL611" s="135"/>
      <c r="AM611" s="135"/>
      <c r="AN611" s="135"/>
      <c r="AO611" s="135"/>
      <c r="AP611" s="135"/>
      <c r="AQ611" s="16"/>
      <c r="AR611" s="16"/>
      <c r="AS611" s="16"/>
      <c r="AT611" s="16"/>
      <c r="AU611" s="1"/>
      <c r="AV611" s="1"/>
      <c r="AW611" s="1"/>
      <c r="AX611" s="1"/>
      <c r="AY611" s="1"/>
      <c r="AZ611" s="1"/>
      <c r="BA611" s="1"/>
      <c r="BB611" s="1"/>
      <c r="BC611" s="1"/>
      <c r="BD611" s="1"/>
    </row>
    <row r="612" spans="1:56" ht="15" hidden="1" customHeight="1" x14ac:dyDescent="0.2">
      <c r="A612" s="3"/>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
      <c r="AV612" s="1"/>
      <c r="AW612" s="1"/>
      <c r="AX612" s="1"/>
      <c r="AY612" s="1"/>
      <c r="AZ612" s="1"/>
      <c r="BA612" s="1"/>
      <c r="BB612" s="1"/>
      <c r="BC612" s="1"/>
      <c r="BD612" s="1"/>
    </row>
    <row r="613" spans="1:56" ht="15" customHeight="1" x14ac:dyDescent="0.2">
      <c r="A613" s="3"/>
      <c r="B613" s="16"/>
      <c r="C613" s="135" t="s">
        <v>224</v>
      </c>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c r="AA613" s="135"/>
      <c r="AB613" s="135"/>
      <c r="AC613" s="135"/>
      <c r="AD613" s="135"/>
      <c r="AE613" s="135"/>
      <c r="AF613" s="135"/>
      <c r="AG613" s="135"/>
      <c r="AH613" s="135"/>
      <c r="AI613" s="135"/>
      <c r="AJ613" s="135"/>
      <c r="AK613" s="135"/>
      <c r="AL613" s="135"/>
      <c r="AM613" s="135"/>
      <c r="AN613" s="135"/>
      <c r="AO613" s="135"/>
      <c r="AP613" s="135"/>
      <c r="AQ613" s="16"/>
      <c r="AR613" s="16"/>
      <c r="AS613" s="16"/>
      <c r="AT613" s="16"/>
      <c r="AU613" s="1"/>
      <c r="AV613" s="1"/>
      <c r="AW613" s="1"/>
      <c r="AX613" s="1"/>
      <c r="AY613" s="1"/>
      <c r="AZ613" s="1"/>
      <c r="BA613" s="1"/>
      <c r="BB613" s="1"/>
      <c r="BC613" s="1"/>
      <c r="BD613" s="1"/>
    </row>
    <row r="614" spans="1:56" ht="2.25" customHeight="1" x14ac:dyDescent="0.2">
      <c r="A614" s="3"/>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
      <c r="AV614" s="1"/>
      <c r="AW614" s="1"/>
      <c r="AX614" s="1"/>
      <c r="AY614" s="1"/>
      <c r="AZ614" s="1"/>
      <c r="BA614" s="1"/>
      <c r="BB614" s="1"/>
      <c r="BC614" s="1"/>
      <c r="BD614" s="1"/>
    </row>
    <row r="615" spans="1:56" ht="15" customHeight="1" x14ac:dyDescent="0.2">
      <c r="A615" s="3"/>
      <c r="B615" s="16"/>
      <c r="C615" s="135" t="s">
        <v>225</v>
      </c>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c r="AA615" s="135"/>
      <c r="AB615" s="135"/>
      <c r="AC615" s="135"/>
      <c r="AD615" s="135"/>
      <c r="AE615" s="135"/>
      <c r="AF615" s="135"/>
      <c r="AG615" s="135"/>
      <c r="AH615" s="135"/>
      <c r="AI615" s="135"/>
      <c r="AJ615" s="135"/>
      <c r="AK615" s="135"/>
      <c r="AL615" s="135"/>
      <c r="AM615" s="135"/>
      <c r="AN615" s="135"/>
      <c r="AO615" s="135"/>
      <c r="AP615" s="135"/>
      <c r="AQ615" s="16"/>
      <c r="AR615" s="16"/>
      <c r="AS615" s="16"/>
      <c r="AT615" s="16"/>
      <c r="AU615" s="1"/>
      <c r="AV615" s="1"/>
      <c r="AW615" s="1"/>
      <c r="AX615" s="1"/>
      <c r="AY615" s="1"/>
      <c r="AZ615" s="1"/>
      <c r="BA615" s="1"/>
      <c r="BB615" s="1"/>
      <c r="BC615" s="1"/>
      <c r="BD615" s="1"/>
    </row>
    <row r="616" spans="1:56" ht="2.25" customHeight="1" x14ac:dyDescent="0.2">
      <c r="A616" s="3"/>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
      <c r="AV616" s="1"/>
      <c r="AW616" s="1"/>
      <c r="AX616" s="1"/>
      <c r="AY616" s="1"/>
      <c r="AZ616" s="1"/>
      <c r="BA616" s="1"/>
      <c r="BB616" s="1"/>
      <c r="BC616" s="1"/>
      <c r="BD616" s="1"/>
    </row>
    <row r="617" spans="1:56" ht="15" customHeight="1" x14ac:dyDescent="0.2">
      <c r="A617" s="3"/>
      <c r="B617" s="16"/>
      <c r="C617" s="135" t="s">
        <v>226</v>
      </c>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c r="AA617" s="135"/>
      <c r="AB617" s="135"/>
      <c r="AC617" s="135"/>
      <c r="AD617" s="135"/>
      <c r="AE617" s="135"/>
      <c r="AF617" s="135"/>
      <c r="AG617" s="135"/>
      <c r="AH617" s="135"/>
      <c r="AI617" s="135"/>
      <c r="AJ617" s="135"/>
      <c r="AK617" s="135"/>
      <c r="AL617" s="135"/>
      <c r="AM617" s="135"/>
      <c r="AN617" s="135"/>
      <c r="AO617" s="135"/>
      <c r="AP617" s="135"/>
      <c r="AQ617" s="16"/>
      <c r="AR617" s="16"/>
      <c r="AS617" s="16"/>
      <c r="AT617" s="16"/>
      <c r="AU617" s="1"/>
      <c r="AV617" s="1"/>
      <c r="AW617" s="1"/>
      <c r="AX617" s="1"/>
      <c r="AY617" s="1"/>
      <c r="AZ617" s="1"/>
      <c r="BA617" s="1"/>
      <c r="BB617" s="1"/>
      <c r="BC617" s="1"/>
      <c r="BD617" s="1"/>
    </row>
    <row r="618" spans="1:56" ht="15" hidden="1" customHeight="1" x14ac:dyDescent="0.2">
      <c r="A618" s="3"/>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
      <c r="AV618" s="1"/>
      <c r="AW618" s="1"/>
      <c r="AX618" s="1"/>
      <c r="AY618" s="1"/>
      <c r="AZ618" s="1"/>
      <c r="BA618" s="1"/>
      <c r="BB618" s="1"/>
      <c r="BC618" s="1"/>
      <c r="BD618" s="1"/>
    </row>
    <row r="619" spans="1:56" ht="15" customHeight="1" x14ac:dyDescent="0.2">
      <c r="A619" s="53"/>
      <c r="B619" s="30"/>
      <c r="C619" s="136" t="s">
        <v>227</v>
      </c>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30"/>
      <c r="AR619" s="30"/>
      <c r="AS619" s="30"/>
      <c r="AT619" s="30"/>
      <c r="AU619" s="1"/>
      <c r="AV619" s="1"/>
      <c r="AW619" s="1"/>
      <c r="AX619" s="1"/>
      <c r="AY619" s="1"/>
      <c r="AZ619" s="1"/>
      <c r="BA619" s="1"/>
      <c r="BB619" s="1"/>
      <c r="BC619" s="1"/>
      <c r="BD619" s="1"/>
    </row>
    <row r="620" spans="1:56" ht="15" hidden="1" customHeight="1" x14ac:dyDescent="0.2">
      <c r="A620" s="53"/>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1"/>
      <c r="AV620" s="1"/>
      <c r="AW620" s="1"/>
      <c r="AX620" s="1"/>
      <c r="AY620" s="1"/>
      <c r="AZ620" s="1"/>
      <c r="BA620" s="1"/>
      <c r="BB620" s="1"/>
      <c r="BC620" s="1"/>
      <c r="BD620" s="1"/>
    </row>
    <row r="621" spans="1:56" ht="15" customHeight="1" x14ac:dyDescent="0.2">
      <c r="A621" s="3"/>
      <c r="B621" s="16"/>
      <c r="C621" s="135" t="s">
        <v>118</v>
      </c>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c r="AA621" s="135"/>
      <c r="AB621" s="135"/>
      <c r="AC621" s="135"/>
      <c r="AD621" s="135"/>
      <c r="AE621" s="135"/>
      <c r="AF621" s="135"/>
      <c r="AG621" s="135"/>
      <c r="AH621" s="135"/>
      <c r="AI621" s="135"/>
      <c r="AJ621" s="135"/>
      <c r="AK621" s="135"/>
      <c r="AL621" s="135"/>
      <c r="AM621" s="135"/>
      <c r="AN621" s="135"/>
      <c r="AO621" s="135"/>
      <c r="AP621" s="135"/>
      <c r="AQ621" s="16"/>
      <c r="AR621" s="16"/>
      <c r="AS621" s="16"/>
      <c r="AT621" s="16"/>
      <c r="AU621" s="1"/>
      <c r="AV621" s="1"/>
      <c r="AW621" s="1"/>
      <c r="AX621" s="1"/>
      <c r="AY621" s="1"/>
      <c r="AZ621" s="1"/>
      <c r="BA621" s="1"/>
      <c r="BB621" s="1"/>
      <c r="BC621" s="1"/>
      <c r="BD621" s="1"/>
    </row>
    <row r="622" spans="1:56" ht="15" hidden="1" customHeight="1" x14ac:dyDescent="0.2">
      <c r="A622" s="3"/>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
      <c r="AV622" s="1"/>
      <c r="AW622" s="1"/>
      <c r="AX622" s="1"/>
      <c r="AY622" s="1"/>
      <c r="AZ622" s="1"/>
      <c r="BA622" s="1"/>
      <c r="BB622" s="1"/>
      <c r="BC622" s="1"/>
      <c r="BD622" s="1"/>
    </row>
    <row r="623" spans="1:56" ht="15" customHeight="1" x14ac:dyDescent="0.2">
      <c r="A623" s="3"/>
      <c r="B623" s="16"/>
      <c r="C623" s="135" t="s">
        <v>228</v>
      </c>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c r="AA623" s="135"/>
      <c r="AB623" s="135"/>
      <c r="AC623" s="135"/>
      <c r="AD623" s="135"/>
      <c r="AE623" s="135"/>
      <c r="AF623" s="135"/>
      <c r="AG623" s="135"/>
      <c r="AH623" s="135"/>
      <c r="AI623" s="135"/>
      <c r="AJ623" s="135"/>
      <c r="AK623" s="135"/>
      <c r="AL623" s="135"/>
      <c r="AM623" s="135"/>
      <c r="AN623" s="135"/>
      <c r="AO623" s="135"/>
      <c r="AP623" s="135"/>
      <c r="AQ623" s="16"/>
      <c r="AR623" s="16"/>
      <c r="AS623" s="16"/>
      <c r="AT623" s="16"/>
      <c r="AU623" s="1"/>
      <c r="AV623" s="1"/>
      <c r="AW623" s="1"/>
      <c r="AX623" s="1"/>
      <c r="AY623" s="1"/>
      <c r="AZ623" s="1"/>
      <c r="BA623" s="1"/>
      <c r="BB623" s="1"/>
      <c r="BC623" s="1"/>
      <c r="BD623" s="1"/>
    </row>
    <row r="624" spans="1:56" ht="2.25" customHeight="1" x14ac:dyDescent="0.2">
      <c r="A624" s="3"/>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
      <c r="AV624" s="1"/>
      <c r="AW624" s="1"/>
      <c r="AX624" s="1"/>
      <c r="AY624" s="1"/>
      <c r="AZ624" s="1"/>
      <c r="BA624" s="1"/>
      <c r="BB624" s="1"/>
      <c r="BC624" s="1"/>
      <c r="BD624" s="1"/>
    </row>
    <row r="625" spans="1:56" ht="15" customHeight="1" x14ac:dyDescent="0.2">
      <c r="A625" s="3"/>
      <c r="B625" s="16"/>
      <c r="C625" s="135" t="s">
        <v>229</v>
      </c>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c r="AB625" s="135"/>
      <c r="AC625" s="135"/>
      <c r="AD625" s="135"/>
      <c r="AE625" s="135"/>
      <c r="AF625" s="135"/>
      <c r="AG625" s="135"/>
      <c r="AH625" s="135"/>
      <c r="AI625" s="135"/>
      <c r="AJ625" s="135"/>
      <c r="AK625" s="135"/>
      <c r="AL625" s="135"/>
      <c r="AM625" s="135"/>
      <c r="AN625" s="135"/>
      <c r="AO625" s="135"/>
      <c r="AP625" s="135"/>
      <c r="AQ625" s="16"/>
      <c r="AR625" s="16"/>
      <c r="AS625" s="16"/>
      <c r="AT625" s="16"/>
      <c r="AU625" s="1"/>
      <c r="AV625" s="1"/>
      <c r="AW625" s="1"/>
      <c r="AX625" s="1"/>
      <c r="AY625" s="1"/>
      <c r="AZ625" s="1"/>
      <c r="BA625" s="1"/>
      <c r="BB625" s="1"/>
      <c r="BC625" s="1"/>
      <c r="BD625" s="1"/>
    </row>
    <row r="626" spans="1:56" ht="2.25" customHeight="1" x14ac:dyDescent="0.2">
      <c r="A626" s="3"/>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
      <c r="AV626" s="1"/>
      <c r="AW626" s="1"/>
      <c r="AX626" s="1"/>
      <c r="AY626" s="1"/>
      <c r="AZ626" s="1"/>
      <c r="BA626" s="1"/>
      <c r="BB626" s="1"/>
      <c r="BC626" s="1"/>
      <c r="BD626" s="1"/>
    </row>
    <row r="627" spans="1:56" ht="15" customHeight="1" x14ac:dyDescent="0.2">
      <c r="A627" s="3"/>
      <c r="B627" s="16"/>
      <c r="C627" s="137" t="s">
        <v>230</v>
      </c>
      <c r="D627" s="138"/>
      <c r="E627" s="138"/>
      <c r="F627" s="138"/>
      <c r="G627" s="138"/>
      <c r="H627" s="138"/>
      <c r="I627" s="138"/>
      <c r="J627" s="138"/>
      <c r="K627" s="138"/>
      <c r="L627" s="138"/>
      <c r="M627" s="138"/>
      <c r="N627" s="138"/>
      <c r="O627" s="138"/>
      <c r="P627" s="138"/>
      <c r="Q627" s="138"/>
      <c r="R627" s="138"/>
      <c r="S627" s="138"/>
      <c r="T627" s="138"/>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6"/>
      <c r="AR627" s="16"/>
      <c r="AS627" s="16"/>
      <c r="AT627" s="16"/>
      <c r="AU627" s="1"/>
      <c r="AV627" s="1"/>
      <c r="AW627" s="1"/>
      <c r="AX627" s="1"/>
      <c r="AY627" s="1"/>
      <c r="AZ627" s="1"/>
      <c r="BA627" s="1"/>
      <c r="BB627" s="1"/>
      <c r="BC627" s="1"/>
      <c r="BD627" s="1"/>
    </row>
    <row r="628" spans="1:56" ht="15" hidden="1" customHeight="1" x14ac:dyDescent="0.2">
      <c r="A628" s="3"/>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
      <c r="AV628" s="1"/>
      <c r="AW628" s="1"/>
      <c r="AX628" s="1"/>
      <c r="AY628" s="1"/>
      <c r="AZ628" s="1"/>
      <c r="BA628" s="1"/>
      <c r="BB628" s="1"/>
      <c r="BC628" s="1"/>
      <c r="BD628" s="1"/>
    </row>
    <row r="629" spans="1:56" ht="15" customHeight="1" x14ac:dyDescent="0.2">
      <c r="A629" s="3"/>
      <c r="B629" s="16"/>
      <c r="C629" s="135" t="s">
        <v>231</v>
      </c>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c r="AA629" s="135"/>
      <c r="AB629" s="135"/>
      <c r="AC629" s="135"/>
      <c r="AD629" s="135"/>
      <c r="AE629" s="135"/>
      <c r="AF629" s="135"/>
      <c r="AG629" s="135"/>
      <c r="AH629" s="135"/>
      <c r="AI629" s="135"/>
      <c r="AJ629" s="135"/>
      <c r="AK629" s="135"/>
      <c r="AL629" s="135"/>
      <c r="AM629" s="135"/>
      <c r="AN629" s="135"/>
      <c r="AO629" s="135"/>
      <c r="AP629" s="135"/>
      <c r="AQ629" s="16"/>
      <c r="AR629" s="16"/>
      <c r="AS629" s="16"/>
      <c r="AT629" s="16"/>
      <c r="AU629" s="1"/>
      <c r="AV629" s="1"/>
      <c r="AW629" s="1"/>
      <c r="AX629" s="1"/>
      <c r="AY629" s="1"/>
      <c r="AZ629" s="1"/>
      <c r="BA629" s="1"/>
      <c r="BB629" s="1"/>
      <c r="BC629" s="1"/>
      <c r="BD629" s="1"/>
    </row>
    <row r="630" spans="1:56" ht="15" hidden="1" customHeight="1" x14ac:dyDescent="0.2">
      <c r="A630" s="3"/>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
      <c r="AV630" s="1"/>
      <c r="AW630" s="1"/>
      <c r="AX630" s="1"/>
      <c r="AY630" s="1"/>
      <c r="AZ630" s="1"/>
      <c r="BA630" s="1"/>
      <c r="BB630" s="1"/>
      <c r="BC630" s="1"/>
      <c r="BD630" s="1"/>
    </row>
    <row r="631" spans="1:56" ht="28.5" customHeight="1" x14ac:dyDescent="0.2">
      <c r="A631" s="3"/>
      <c r="B631" s="26"/>
      <c r="C631" s="137" t="s">
        <v>232</v>
      </c>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c r="AA631" s="138"/>
      <c r="AB631" s="138"/>
      <c r="AC631" s="138"/>
      <c r="AD631" s="138"/>
      <c r="AE631" s="138"/>
      <c r="AF631" s="138"/>
      <c r="AG631" s="138"/>
      <c r="AH631" s="138"/>
      <c r="AI631" s="138"/>
      <c r="AJ631" s="138"/>
      <c r="AK631" s="138"/>
      <c r="AL631" s="138"/>
      <c r="AM631" s="138"/>
      <c r="AN631" s="138"/>
      <c r="AO631" s="138"/>
      <c r="AP631" s="138"/>
      <c r="AQ631" s="26"/>
      <c r="AR631" s="26"/>
      <c r="AS631" s="26"/>
      <c r="AT631" s="26"/>
      <c r="AU631" s="1"/>
      <c r="AV631" s="1"/>
      <c r="AW631" s="1"/>
      <c r="AX631" s="1"/>
      <c r="AY631" s="1"/>
      <c r="AZ631" s="1"/>
      <c r="BA631" s="1"/>
      <c r="BB631" s="1"/>
      <c r="BC631" s="1"/>
      <c r="BD631" s="1"/>
    </row>
    <row r="632" spans="1:56" ht="15" customHeight="1" x14ac:dyDescent="0.2">
      <c r="A632" s="79"/>
      <c r="B632" s="76"/>
      <c r="C632" s="81"/>
      <c r="D632" s="76"/>
      <c r="E632" s="76"/>
      <c r="F632" s="76"/>
      <c r="G632" s="76"/>
      <c r="H632" s="76"/>
      <c r="I632" s="76"/>
      <c r="J632" s="76"/>
      <c r="K632" s="76"/>
      <c r="L632" s="76"/>
      <c r="M632" s="76"/>
      <c r="N632" s="76"/>
      <c r="O632" s="76"/>
      <c r="P632" s="76"/>
      <c r="Q632" s="76"/>
      <c r="R632" s="76"/>
      <c r="S632" s="76"/>
      <c r="T632" s="76"/>
      <c r="U632" s="76"/>
      <c r="V632" s="76"/>
      <c r="W632" s="76"/>
      <c r="X632" s="76"/>
      <c r="Y632" s="76"/>
      <c r="Z632" s="76"/>
      <c r="AA632" s="76"/>
      <c r="AB632" s="76"/>
      <c r="AC632" s="76"/>
      <c r="AD632" s="76"/>
      <c r="AE632" s="76"/>
      <c r="AF632" s="76"/>
      <c r="AG632" s="76"/>
      <c r="AH632" s="76"/>
      <c r="AI632" s="76"/>
      <c r="AJ632" s="76"/>
      <c r="AK632" s="76"/>
      <c r="AL632" s="76"/>
      <c r="AM632" s="76"/>
      <c r="AN632" s="76"/>
      <c r="AO632" s="76"/>
      <c r="AP632" s="76"/>
      <c r="AQ632" s="76"/>
      <c r="AR632" s="76"/>
      <c r="AS632" s="76"/>
      <c r="AT632" s="76"/>
      <c r="AU632" s="1"/>
      <c r="AV632" s="1"/>
      <c r="AW632" s="1"/>
      <c r="AX632" s="1"/>
      <c r="AY632" s="1"/>
      <c r="AZ632" s="1"/>
      <c r="BA632" s="1"/>
      <c r="BB632" s="1"/>
      <c r="BC632" s="1"/>
      <c r="BD632" s="1"/>
    </row>
    <row r="633" spans="1:56" ht="15" customHeight="1" x14ac:dyDescent="0.2">
      <c r="A633" s="22"/>
      <c r="B633" s="116" t="s">
        <v>119</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6"/>
      <c r="AL633" s="116"/>
      <c r="AM633" s="116"/>
      <c r="AN633" s="116"/>
      <c r="AO633" s="116"/>
      <c r="AP633" s="117"/>
      <c r="AQ633" s="16"/>
      <c r="AR633" s="16"/>
      <c r="AS633" s="16"/>
      <c r="AT633" s="16"/>
      <c r="AU633" s="1"/>
      <c r="AV633" s="1"/>
      <c r="AW633" s="1"/>
      <c r="AX633" s="1"/>
      <c r="AY633" s="1"/>
      <c r="AZ633" s="1"/>
      <c r="BA633" s="1"/>
      <c r="BB633" s="1"/>
      <c r="BC633" s="1"/>
      <c r="BD633" s="1"/>
    </row>
    <row r="634" spans="1:56" ht="15" customHeight="1" x14ac:dyDescent="0.2">
      <c r="A634" s="22"/>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
      <c r="AV634" s="1"/>
      <c r="AW634" s="1"/>
      <c r="AX634" s="1"/>
      <c r="AY634" s="1"/>
      <c r="AZ634" s="1"/>
      <c r="BA634" s="1"/>
      <c r="BB634" s="1"/>
      <c r="BC634" s="1"/>
      <c r="BD634" s="1"/>
    </row>
    <row r="635" spans="1:56" ht="15" customHeight="1" x14ac:dyDescent="0.2">
      <c r="A635" s="3">
        <v>55</v>
      </c>
      <c r="B635" s="165" t="s">
        <v>233</v>
      </c>
      <c r="C635" s="229"/>
      <c r="D635" s="229"/>
      <c r="E635" s="229"/>
      <c r="F635" s="229"/>
      <c r="G635" s="229"/>
      <c r="H635" s="229"/>
      <c r="I635" s="229"/>
      <c r="J635" s="229"/>
      <c r="K635" s="229"/>
      <c r="L635" s="229"/>
      <c r="M635" s="229"/>
      <c r="N635" s="229"/>
      <c r="O635" s="229"/>
      <c r="P635" s="229"/>
      <c r="Q635" s="229"/>
      <c r="R635" s="229"/>
      <c r="S635" s="229"/>
      <c r="T635" s="229"/>
      <c r="U635" s="229"/>
      <c r="V635" s="229"/>
      <c r="W635" s="229"/>
      <c r="X635" s="229"/>
      <c r="Y635" s="229"/>
      <c r="Z635" s="229"/>
      <c r="AA635" s="229"/>
      <c r="AB635" s="229"/>
      <c r="AC635" s="229"/>
      <c r="AD635" s="229"/>
      <c r="AE635" s="229"/>
      <c r="AF635" s="229"/>
      <c r="AG635" s="229"/>
      <c r="AH635" s="229"/>
      <c r="AI635" s="229"/>
      <c r="AJ635" s="229"/>
      <c r="AK635" s="229"/>
      <c r="AL635" s="229"/>
      <c r="AM635" s="229"/>
      <c r="AN635" s="229"/>
      <c r="AO635" s="229"/>
      <c r="AP635" s="229"/>
      <c r="AQ635" s="16"/>
      <c r="AR635" s="16"/>
      <c r="AS635" s="16"/>
      <c r="AT635" s="16"/>
      <c r="AU635" s="1"/>
      <c r="AV635" s="1"/>
      <c r="AW635" s="1"/>
      <c r="AX635" s="1"/>
      <c r="AY635" s="1"/>
      <c r="AZ635" s="1"/>
      <c r="BA635" s="1"/>
      <c r="BB635" s="1"/>
      <c r="BC635" s="1"/>
      <c r="BD635" s="1"/>
    </row>
    <row r="636" spans="1:56" ht="15" customHeight="1" x14ac:dyDescent="0.2">
      <c r="A636" s="3"/>
      <c r="B636" s="215" t="s">
        <v>234</v>
      </c>
      <c r="C636" s="215"/>
      <c r="D636" s="215"/>
      <c r="E636" s="215"/>
      <c r="F636" s="215"/>
      <c r="G636" s="215"/>
      <c r="H636" s="215"/>
      <c r="I636" s="215"/>
      <c r="J636" s="215"/>
      <c r="K636" s="215"/>
      <c r="L636" s="215"/>
      <c r="M636" s="215"/>
      <c r="N636" s="215"/>
      <c r="O636" s="215"/>
      <c r="P636" s="215"/>
      <c r="Q636" s="215"/>
      <c r="R636" s="215"/>
      <c r="S636" s="215"/>
      <c r="T636" s="215"/>
      <c r="U636" s="215"/>
      <c r="V636" s="215"/>
      <c r="W636" s="215"/>
      <c r="X636" s="215"/>
      <c r="Y636" s="215"/>
      <c r="Z636" s="215"/>
      <c r="AA636" s="215"/>
      <c r="AB636" s="215"/>
      <c r="AC636" s="215"/>
      <c r="AD636" s="215"/>
      <c r="AE636" s="215"/>
      <c r="AF636" s="215"/>
      <c r="AG636" s="215"/>
      <c r="AH636" s="215"/>
      <c r="AI636" s="215"/>
      <c r="AJ636" s="215"/>
      <c r="AK636" s="215"/>
      <c r="AL636" s="215"/>
      <c r="AM636" s="215"/>
      <c r="AN636" s="215"/>
      <c r="AO636" s="215"/>
      <c r="AP636" s="215"/>
      <c r="AQ636" s="16"/>
      <c r="AR636" s="16"/>
      <c r="AS636" s="16"/>
      <c r="AT636" s="16"/>
      <c r="AU636" s="1"/>
      <c r="AV636" s="1"/>
      <c r="AW636" s="1"/>
      <c r="AX636" s="1"/>
      <c r="AY636" s="1"/>
      <c r="AZ636" s="1"/>
      <c r="BA636" s="1"/>
      <c r="BB636" s="1"/>
      <c r="BC636" s="1"/>
      <c r="BD636" s="1"/>
    </row>
    <row r="637" spans="1:56" ht="15" customHeight="1" x14ac:dyDescent="0.2">
      <c r="A637" s="101"/>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c r="AD637" s="100"/>
      <c r="AE637" s="100"/>
      <c r="AF637" s="100"/>
      <c r="AG637" s="100"/>
      <c r="AH637" s="100"/>
      <c r="AI637" s="100"/>
      <c r="AJ637" s="100"/>
      <c r="AK637" s="100"/>
      <c r="AL637" s="100"/>
      <c r="AM637" s="100"/>
      <c r="AN637" s="100"/>
      <c r="AO637" s="100"/>
      <c r="AP637" s="100"/>
      <c r="AQ637" s="96"/>
      <c r="AR637" s="96"/>
      <c r="AS637" s="96"/>
      <c r="AT637" s="96"/>
      <c r="AU637" s="1"/>
      <c r="AV637" s="1"/>
      <c r="AW637" s="1"/>
      <c r="AX637" s="1"/>
      <c r="AY637" s="1"/>
      <c r="AZ637" s="1"/>
      <c r="BA637" s="1"/>
      <c r="BB637" s="1"/>
      <c r="BC637" s="1"/>
      <c r="BD637" s="1"/>
    </row>
    <row r="638" spans="1:56" ht="15" customHeight="1" x14ac:dyDescent="0.2">
      <c r="A638" s="22"/>
      <c r="B638" s="139" t="s">
        <v>120</v>
      </c>
      <c r="C638" s="139"/>
      <c r="D638" s="139"/>
      <c r="E638" s="139"/>
      <c r="F638" s="139"/>
      <c r="G638" s="139"/>
      <c r="H638" s="139"/>
      <c r="I638" s="139"/>
      <c r="J638" s="139"/>
      <c r="K638" s="139"/>
      <c r="L638" s="139"/>
      <c r="M638" s="139"/>
      <c r="N638" s="16"/>
      <c r="O638" s="294" t="s">
        <v>38</v>
      </c>
      <c r="P638" s="295"/>
      <c r="Q638" s="102"/>
      <c r="R638" s="102"/>
      <c r="S638" s="93"/>
      <c r="T638" s="294" t="s">
        <v>39</v>
      </c>
      <c r="U638" s="294"/>
      <c r="V638" s="295"/>
      <c r="W638" s="102"/>
      <c r="X638" s="102"/>
      <c r="Y638" s="94"/>
      <c r="Z638" s="294" t="s">
        <v>40</v>
      </c>
      <c r="AA638" s="294"/>
      <c r="AB638" s="102"/>
      <c r="AC638" s="102"/>
      <c r="AD638" s="102"/>
      <c r="AE638" s="102"/>
      <c r="AF638" s="93"/>
      <c r="AG638" s="93"/>
      <c r="AH638" s="16"/>
      <c r="AI638" s="16"/>
      <c r="AJ638" s="16"/>
      <c r="AK638" s="16"/>
      <c r="AL638" s="16"/>
      <c r="AM638" s="16"/>
      <c r="AN638" s="16"/>
      <c r="AO638" s="16"/>
      <c r="AP638" s="16"/>
      <c r="AQ638" s="16"/>
      <c r="AR638" s="16"/>
      <c r="AS638" s="16"/>
      <c r="AT638" s="16"/>
      <c r="AU638" s="1"/>
      <c r="AV638" s="1"/>
      <c r="AW638" s="1"/>
      <c r="AX638" s="1"/>
      <c r="AY638" s="1"/>
      <c r="AZ638" s="1"/>
      <c r="BA638" s="1"/>
      <c r="BB638" s="1"/>
      <c r="BC638" s="1"/>
      <c r="BD638" s="1"/>
    </row>
    <row r="639" spans="1:56" ht="15" customHeight="1" x14ac:dyDescent="0.2">
      <c r="A639" s="22"/>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
      <c r="AV639" s="1"/>
      <c r="AW639" s="1"/>
      <c r="AX639" s="1"/>
      <c r="AY639" s="1"/>
      <c r="AZ639" s="1"/>
      <c r="BA639" s="1"/>
      <c r="BB639" s="1"/>
      <c r="BC639" s="1"/>
      <c r="BD639" s="1"/>
    </row>
    <row r="640" spans="1:56" ht="15" customHeight="1" x14ac:dyDescent="0.2">
      <c r="A640" s="22"/>
      <c r="B640" s="131" t="s">
        <v>121</v>
      </c>
      <c r="C640" s="131"/>
      <c r="D640" s="131"/>
      <c r="E640" s="131"/>
      <c r="F640" s="131"/>
      <c r="G640" s="131"/>
      <c r="H640" s="131"/>
      <c r="I640" s="131"/>
      <c r="J640" s="131"/>
      <c r="K640" s="131"/>
      <c r="L640" s="131"/>
      <c r="M640" s="131"/>
      <c r="N640" s="16"/>
      <c r="O640" s="122"/>
      <c r="P640" s="123"/>
      <c r="Q640" s="123"/>
      <c r="R640" s="123"/>
      <c r="S640" s="123"/>
      <c r="T640" s="123"/>
      <c r="U640" s="123"/>
      <c r="V640" s="123"/>
      <c r="W640" s="123"/>
      <c r="X640" s="123"/>
      <c r="Y640" s="123"/>
      <c r="Z640" s="123"/>
      <c r="AA640" s="123"/>
      <c r="AB640" s="123"/>
      <c r="AC640" s="123"/>
      <c r="AD640" s="123"/>
      <c r="AE640" s="123"/>
      <c r="AF640" s="123"/>
      <c r="AG640" s="123"/>
      <c r="AH640" s="124"/>
      <c r="AI640" s="16"/>
      <c r="AJ640" s="16"/>
      <c r="AK640" s="16"/>
      <c r="AL640" s="16"/>
      <c r="AM640" s="16"/>
      <c r="AN640" s="16"/>
      <c r="AO640" s="16"/>
      <c r="AP640" s="16"/>
      <c r="AQ640" s="16"/>
      <c r="AR640" s="16"/>
      <c r="AS640" s="16"/>
      <c r="AT640" s="16"/>
      <c r="AU640" s="1"/>
      <c r="AV640" s="1"/>
      <c r="AW640" s="1"/>
      <c r="AX640" s="1"/>
      <c r="AY640" s="1"/>
      <c r="AZ640" s="1"/>
      <c r="BA640" s="1"/>
      <c r="BB640" s="1"/>
      <c r="BC640" s="1"/>
      <c r="BD640" s="1"/>
    </row>
    <row r="641" spans="1:56" ht="15" customHeight="1" x14ac:dyDescent="0.2">
      <c r="A641" s="22"/>
      <c r="B641" s="131"/>
      <c r="C641" s="131"/>
      <c r="D641" s="131"/>
      <c r="E641" s="131"/>
      <c r="F641" s="131"/>
      <c r="G641" s="131"/>
      <c r="H641" s="131"/>
      <c r="I641" s="131"/>
      <c r="J641" s="131"/>
      <c r="K641" s="131"/>
      <c r="L641" s="131"/>
      <c r="M641" s="131"/>
      <c r="N641" s="16"/>
      <c r="O641" s="125"/>
      <c r="P641" s="126"/>
      <c r="Q641" s="126"/>
      <c r="R641" s="126"/>
      <c r="S641" s="126"/>
      <c r="T641" s="126"/>
      <c r="U641" s="126"/>
      <c r="V641" s="126"/>
      <c r="W641" s="126"/>
      <c r="X641" s="126"/>
      <c r="Y641" s="126"/>
      <c r="Z641" s="126"/>
      <c r="AA641" s="126"/>
      <c r="AB641" s="126"/>
      <c r="AC641" s="126"/>
      <c r="AD641" s="126"/>
      <c r="AE641" s="126"/>
      <c r="AF641" s="126"/>
      <c r="AG641" s="126"/>
      <c r="AH641" s="127"/>
      <c r="AI641" s="16"/>
      <c r="AJ641" s="16"/>
      <c r="AK641" s="16"/>
      <c r="AL641" s="16"/>
      <c r="AM641" s="16"/>
      <c r="AN641" s="16"/>
      <c r="AO641" s="16"/>
      <c r="AP641" s="16"/>
      <c r="AQ641" s="16"/>
      <c r="AR641" s="16"/>
      <c r="AS641" s="16"/>
      <c r="AT641" s="16"/>
      <c r="AU641" s="1"/>
      <c r="AV641" s="1"/>
      <c r="AW641" s="1"/>
      <c r="AX641" s="1"/>
      <c r="AY641" s="1"/>
      <c r="AZ641" s="1"/>
      <c r="BA641" s="1"/>
      <c r="BB641" s="1"/>
      <c r="BC641" s="1"/>
      <c r="BD641" s="1"/>
    </row>
    <row r="642" spans="1:56" ht="15" customHeight="1" x14ac:dyDescent="0.2">
      <c r="A642" s="22"/>
      <c r="B642" s="131"/>
      <c r="C642" s="131"/>
      <c r="D642" s="131"/>
      <c r="E642" s="131"/>
      <c r="F642" s="131"/>
      <c r="G642" s="131"/>
      <c r="H642" s="131"/>
      <c r="I642" s="131"/>
      <c r="J642" s="131"/>
      <c r="K642" s="131"/>
      <c r="L642" s="131"/>
      <c r="M642" s="131"/>
      <c r="N642" s="16"/>
      <c r="O642" s="125"/>
      <c r="P642" s="126"/>
      <c r="Q642" s="126"/>
      <c r="R642" s="126"/>
      <c r="S642" s="126"/>
      <c r="T642" s="126"/>
      <c r="U642" s="126"/>
      <c r="V642" s="126"/>
      <c r="W642" s="126"/>
      <c r="X642" s="126"/>
      <c r="Y642" s="126"/>
      <c r="Z642" s="126"/>
      <c r="AA642" s="126"/>
      <c r="AB642" s="126"/>
      <c r="AC642" s="126"/>
      <c r="AD642" s="126"/>
      <c r="AE642" s="126"/>
      <c r="AF642" s="126"/>
      <c r="AG642" s="126"/>
      <c r="AH642" s="127"/>
      <c r="AI642" s="16"/>
      <c r="AJ642" s="16"/>
      <c r="AK642" s="16"/>
      <c r="AL642" s="16"/>
      <c r="AM642" s="16"/>
      <c r="AN642" s="16"/>
      <c r="AO642" s="16"/>
      <c r="AP642" s="16"/>
      <c r="AQ642" s="16"/>
      <c r="AR642" s="16"/>
      <c r="AS642" s="16"/>
      <c r="AT642" s="16"/>
      <c r="AU642" s="1"/>
      <c r="AV642" s="1"/>
      <c r="AW642" s="1"/>
      <c r="AX642" s="1"/>
      <c r="AY642" s="1"/>
      <c r="AZ642" s="1"/>
      <c r="BA642" s="1"/>
      <c r="BB642" s="1"/>
      <c r="BC642" s="1"/>
      <c r="BD642" s="1"/>
    </row>
    <row r="643" spans="1:56" ht="15" customHeight="1" x14ac:dyDescent="0.2">
      <c r="A643" s="22"/>
      <c r="B643" s="131"/>
      <c r="C643" s="131"/>
      <c r="D643" s="131"/>
      <c r="E643" s="131"/>
      <c r="F643" s="131"/>
      <c r="G643" s="131"/>
      <c r="H643" s="131"/>
      <c r="I643" s="131"/>
      <c r="J643" s="131"/>
      <c r="K643" s="131"/>
      <c r="L643" s="131"/>
      <c r="M643" s="131"/>
      <c r="N643" s="16"/>
      <c r="O643" s="125"/>
      <c r="P643" s="126"/>
      <c r="Q643" s="126"/>
      <c r="R643" s="126"/>
      <c r="S643" s="126"/>
      <c r="T643" s="126"/>
      <c r="U643" s="126"/>
      <c r="V643" s="126"/>
      <c r="W643" s="126"/>
      <c r="X643" s="126"/>
      <c r="Y643" s="126"/>
      <c r="Z643" s="126"/>
      <c r="AA643" s="126"/>
      <c r="AB643" s="126"/>
      <c r="AC643" s="126"/>
      <c r="AD643" s="126"/>
      <c r="AE643" s="126"/>
      <c r="AF643" s="126"/>
      <c r="AG643" s="126"/>
      <c r="AH643" s="127"/>
      <c r="AI643" s="16"/>
      <c r="AJ643" s="16"/>
      <c r="AK643" s="16"/>
      <c r="AL643" s="16"/>
      <c r="AM643" s="16"/>
      <c r="AN643" s="16"/>
      <c r="AO643" s="16"/>
      <c r="AP643" s="16"/>
      <c r="AQ643" s="16"/>
      <c r="AR643" s="16"/>
      <c r="AS643" s="16"/>
      <c r="AT643" s="16"/>
      <c r="AU643" s="1"/>
      <c r="AV643" s="1"/>
      <c r="AW643" s="1"/>
      <c r="AX643" s="1"/>
      <c r="AY643" s="1"/>
      <c r="AZ643" s="1"/>
      <c r="BA643" s="1"/>
      <c r="BB643" s="1"/>
      <c r="BC643" s="1"/>
      <c r="BD643" s="1"/>
    </row>
    <row r="644" spans="1:56" ht="15" customHeight="1" x14ac:dyDescent="0.2">
      <c r="A644" s="22"/>
      <c r="B644" s="131"/>
      <c r="C644" s="131"/>
      <c r="D644" s="131"/>
      <c r="E644" s="131"/>
      <c r="F644" s="131"/>
      <c r="G644" s="131"/>
      <c r="H644" s="131"/>
      <c r="I644" s="131"/>
      <c r="J644" s="131"/>
      <c r="K644" s="131"/>
      <c r="L644" s="131"/>
      <c r="M644" s="131"/>
      <c r="N644" s="16"/>
      <c r="O644" s="128"/>
      <c r="P644" s="129"/>
      <c r="Q644" s="129"/>
      <c r="R644" s="129"/>
      <c r="S644" s="129"/>
      <c r="T644" s="129"/>
      <c r="U644" s="129"/>
      <c r="V644" s="129"/>
      <c r="W644" s="129"/>
      <c r="X644" s="129"/>
      <c r="Y644" s="129"/>
      <c r="Z644" s="129"/>
      <c r="AA644" s="129"/>
      <c r="AB644" s="129"/>
      <c r="AC644" s="129"/>
      <c r="AD644" s="129"/>
      <c r="AE644" s="129"/>
      <c r="AF644" s="129"/>
      <c r="AG644" s="129"/>
      <c r="AH644" s="130"/>
      <c r="AI644" s="16"/>
      <c r="AJ644" s="16"/>
      <c r="AK644" s="16"/>
      <c r="AL644" s="16"/>
      <c r="AM644" s="16"/>
      <c r="AN644" s="16"/>
      <c r="AO644" s="16"/>
      <c r="AP644" s="16"/>
      <c r="AQ644" s="16"/>
      <c r="AR644" s="16"/>
      <c r="AS644" s="16"/>
      <c r="AT644" s="16"/>
      <c r="AU644" s="1"/>
      <c r="AV644" s="1"/>
      <c r="AW644" s="1"/>
      <c r="AX644" s="1"/>
      <c r="AY644" s="1"/>
      <c r="AZ644" s="1"/>
      <c r="BA644" s="1"/>
      <c r="BB644" s="1"/>
      <c r="BC644" s="1"/>
      <c r="BD644" s="1"/>
    </row>
    <row r="645" spans="1:56" ht="2.25" customHeight="1" x14ac:dyDescent="0.2">
      <c r="A645" s="22"/>
      <c r="B645" s="16"/>
      <c r="C645" s="16"/>
      <c r="D645" s="16"/>
      <c r="E645" s="16"/>
      <c r="F645" s="16"/>
      <c r="G645" s="16"/>
      <c r="H645" s="16"/>
      <c r="I645" s="16"/>
      <c r="J645" s="16"/>
      <c r="K645" s="16"/>
      <c r="L645" s="16"/>
      <c r="M645" s="16"/>
      <c r="N645" s="16"/>
      <c r="O645" s="96"/>
      <c r="P645" s="96"/>
      <c r="Q645" s="96"/>
      <c r="R645" s="96"/>
      <c r="S645" s="96"/>
      <c r="T645" s="96"/>
      <c r="U645" s="96"/>
      <c r="V645" s="96"/>
      <c r="W645" s="96"/>
      <c r="X645" s="96"/>
      <c r="Y645" s="96"/>
      <c r="Z645" s="96"/>
      <c r="AA645" s="96"/>
      <c r="AB645" s="96"/>
      <c r="AC645" s="96"/>
      <c r="AD645" s="96"/>
      <c r="AE645" s="96"/>
      <c r="AF645" s="96"/>
      <c r="AG645" s="96"/>
      <c r="AH645" s="96"/>
      <c r="AI645" s="16"/>
      <c r="AJ645" s="16"/>
      <c r="AK645" s="16"/>
      <c r="AL645" s="16"/>
      <c r="AM645" s="16"/>
      <c r="AN645" s="16"/>
      <c r="AO645" s="16"/>
      <c r="AP645" s="16"/>
      <c r="AQ645" s="16"/>
      <c r="AR645" s="16"/>
      <c r="AS645" s="16"/>
      <c r="AT645" s="16"/>
      <c r="AU645" s="1"/>
      <c r="AV645" s="1"/>
      <c r="AW645" s="1"/>
      <c r="AX645" s="1"/>
      <c r="AY645" s="1"/>
      <c r="AZ645" s="1"/>
      <c r="BA645" s="1"/>
      <c r="BB645" s="1"/>
      <c r="BC645" s="1"/>
      <c r="BD645" s="1"/>
    </row>
    <row r="646" spans="1:56" ht="15" customHeight="1" x14ac:dyDescent="0.2">
      <c r="A646" s="22"/>
      <c r="B646" s="112" t="s">
        <v>43</v>
      </c>
      <c r="C646" s="112"/>
      <c r="D646" s="112"/>
      <c r="E646" s="112"/>
      <c r="F646" s="112"/>
      <c r="G646" s="112"/>
      <c r="H646" s="112"/>
      <c r="I646" s="112"/>
      <c r="J646" s="112"/>
      <c r="K646" s="112"/>
      <c r="L646" s="112"/>
      <c r="M646" s="112"/>
      <c r="N646" s="16"/>
      <c r="O646" s="113"/>
      <c r="P646" s="114"/>
      <c r="Q646" s="114"/>
      <c r="R646" s="114"/>
      <c r="S646" s="114"/>
      <c r="T646" s="114"/>
      <c r="U646" s="114"/>
      <c r="V646" s="114"/>
      <c r="W646" s="114"/>
      <c r="X646" s="114"/>
      <c r="Y646" s="114"/>
      <c r="Z646" s="114"/>
      <c r="AA646" s="114"/>
      <c r="AB646" s="114"/>
      <c r="AC646" s="114"/>
      <c r="AD646" s="114"/>
      <c r="AE646" s="114"/>
      <c r="AF646" s="114"/>
      <c r="AG646" s="114"/>
      <c r="AH646" s="115"/>
      <c r="AI646" s="16"/>
      <c r="AJ646" s="16"/>
      <c r="AK646" s="16"/>
      <c r="AL646" s="16"/>
      <c r="AM646" s="16"/>
      <c r="AN646" s="16"/>
      <c r="AO646" s="16"/>
      <c r="AP646" s="16"/>
      <c r="AQ646" s="16"/>
      <c r="AR646" s="16"/>
      <c r="AS646" s="16"/>
      <c r="AT646" s="16"/>
      <c r="AU646" s="1"/>
      <c r="AV646" s="1"/>
      <c r="AW646" s="1"/>
      <c r="AX646" s="1"/>
      <c r="AY646" s="1"/>
      <c r="AZ646" s="1"/>
      <c r="BA646" s="1"/>
      <c r="BB646" s="1"/>
      <c r="BC646" s="1"/>
      <c r="BD646" s="1"/>
    </row>
    <row r="647" spans="1:56" ht="2.25" customHeight="1" x14ac:dyDescent="0.2">
      <c r="A647" s="16"/>
      <c r="B647" s="16"/>
      <c r="C647" s="16"/>
      <c r="D647" s="16"/>
      <c r="E647" s="16"/>
      <c r="F647" s="16"/>
      <c r="G647" s="16"/>
      <c r="H647" s="16"/>
      <c r="I647" s="16"/>
      <c r="J647" s="16"/>
      <c r="K647" s="16"/>
      <c r="L647" s="16"/>
      <c r="M647" s="16"/>
      <c r="N647" s="16"/>
      <c r="O647" s="96"/>
      <c r="P647" s="96"/>
      <c r="Q647" s="96"/>
      <c r="R647" s="96"/>
      <c r="S647" s="96"/>
      <c r="T647" s="96"/>
      <c r="U647" s="96"/>
      <c r="V647" s="96"/>
      <c r="W647" s="96"/>
      <c r="X647" s="96"/>
      <c r="Y647" s="96"/>
      <c r="Z647" s="96"/>
      <c r="AA647" s="96"/>
      <c r="AB647" s="96"/>
      <c r="AC647" s="96"/>
      <c r="AD647" s="96"/>
      <c r="AE647" s="96"/>
      <c r="AF647" s="96"/>
      <c r="AG647" s="96"/>
      <c r="AH647" s="96"/>
      <c r="AI647" s="16"/>
      <c r="AJ647" s="16"/>
      <c r="AK647" s="16"/>
      <c r="AL647" s="16"/>
      <c r="AM647" s="16"/>
      <c r="AN647" s="16"/>
      <c r="AO647" s="16"/>
      <c r="AP647" s="16"/>
      <c r="AQ647" s="16"/>
      <c r="AR647" s="16"/>
      <c r="AS647" s="16"/>
      <c r="AT647" s="16"/>
      <c r="AU647" s="1"/>
      <c r="AV647" s="1"/>
      <c r="AW647" s="1"/>
      <c r="AX647" s="1"/>
      <c r="AY647" s="1"/>
      <c r="AZ647" s="1"/>
      <c r="BA647" s="1"/>
      <c r="BB647" s="1"/>
      <c r="BC647" s="1"/>
      <c r="BD647" s="1"/>
    </row>
    <row r="648" spans="1:56" ht="15" customHeight="1" x14ac:dyDescent="0.2">
      <c r="A648" s="22"/>
      <c r="B648" s="112" t="s">
        <v>122</v>
      </c>
      <c r="C648" s="112"/>
      <c r="D648" s="112"/>
      <c r="E648" s="112"/>
      <c r="F648" s="112"/>
      <c r="G648" s="112"/>
      <c r="H648" s="112"/>
      <c r="I648" s="112"/>
      <c r="J648" s="112"/>
      <c r="K648" s="112"/>
      <c r="L648" s="112"/>
      <c r="M648" s="112"/>
      <c r="N648" s="16"/>
      <c r="O648" s="113"/>
      <c r="P648" s="114"/>
      <c r="Q648" s="114"/>
      <c r="R648" s="114"/>
      <c r="S648" s="114"/>
      <c r="T648" s="114"/>
      <c r="U648" s="114"/>
      <c r="V648" s="114"/>
      <c r="W648" s="114"/>
      <c r="X648" s="114"/>
      <c r="Y648" s="114"/>
      <c r="Z648" s="114"/>
      <c r="AA648" s="114"/>
      <c r="AB648" s="114"/>
      <c r="AC648" s="114"/>
      <c r="AD648" s="114"/>
      <c r="AE648" s="114"/>
      <c r="AF648" s="114"/>
      <c r="AG648" s="114"/>
      <c r="AH648" s="115"/>
      <c r="AI648" s="16"/>
      <c r="AJ648" s="16"/>
      <c r="AK648" s="16"/>
      <c r="AL648" s="16"/>
      <c r="AM648" s="16"/>
      <c r="AN648" s="16"/>
      <c r="AO648" s="16"/>
      <c r="AP648" s="16"/>
      <c r="AQ648" s="16"/>
      <c r="AR648" s="16"/>
      <c r="AS648" s="16"/>
      <c r="AT648" s="16"/>
      <c r="AU648" s="1"/>
      <c r="AV648" s="1"/>
      <c r="AW648" s="1"/>
      <c r="AX648" s="1"/>
      <c r="AY648" s="1"/>
      <c r="AZ648" s="1"/>
      <c r="BA648" s="1"/>
      <c r="BB648" s="1"/>
      <c r="BC648" s="1"/>
      <c r="BD648" s="1"/>
    </row>
    <row r="649" spans="1:56" ht="15" customHeight="1" x14ac:dyDescent="0.2">
      <c r="A649" s="22"/>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
      <c r="AV649" s="1"/>
      <c r="AW649" s="1"/>
      <c r="AX649" s="1"/>
      <c r="AY649" s="1"/>
      <c r="AZ649" s="1"/>
      <c r="BA649" s="1"/>
      <c r="BB649" s="1"/>
      <c r="BC649" s="1"/>
      <c r="BD649" s="1"/>
    </row>
    <row r="650" spans="1:56" ht="15" customHeight="1" x14ac:dyDescent="0.2">
      <c r="A650" s="22"/>
      <c r="B650" s="116" t="s">
        <v>123</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6"/>
      <c r="AL650" s="116"/>
      <c r="AM650" s="116"/>
      <c r="AN650" s="116"/>
      <c r="AO650" s="116"/>
      <c r="AP650" s="117"/>
      <c r="AQ650" s="16"/>
      <c r="AR650" s="16"/>
      <c r="AS650" s="16"/>
      <c r="AT650" s="16"/>
      <c r="AU650" s="1"/>
      <c r="AV650" s="1"/>
      <c r="AW650" s="1"/>
      <c r="AX650" s="1"/>
      <c r="AY650" s="1"/>
      <c r="AZ650" s="1"/>
      <c r="BA650" s="1"/>
      <c r="BB650" s="1"/>
      <c r="BC650" s="1"/>
      <c r="BD650" s="1"/>
    </row>
    <row r="651" spans="1:56" ht="2.25" customHeight="1" x14ac:dyDescent="0.2">
      <c r="A651" s="22"/>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
      <c r="AV651" s="1"/>
      <c r="AW651" s="1"/>
      <c r="AX651" s="1"/>
      <c r="AY651" s="1"/>
      <c r="AZ651" s="1"/>
      <c r="BA651" s="1"/>
      <c r="BB651" s="1"/>
      <c r="BC651" s="1"/>
      <c r="BD651" s="1"/>
    </row>
    <row r="652" spans="1:56" ht="15" customHeight="1" x14ac:dyDescent="0.2">
      <c r="A652" s="18"/>
      <c r="B652" s="54"/>
      <c r="C652" s="54"/>
      <c r="D652" s="54"/>
      <c r="E652" s="54"/>
      <c r="F652" s="54"/>
      <c r="G652" s="54"/>
      <c r="H652" s="54"/>
      <c r="I652" s="54"/>
      <c r="J652" s="54"/>
      <c r="K652" s="54"/>
      <c r="L652" s="54"/>
      <c r="M652" s="54"/>
      <c r="N652" s="54"/>
      <c r="O652" s="54"/>
      <c r="P652" s="54"/>
      <c r="Q652" s="54"/>
      <c r="R652" s="54"/>
      <c r="S652" s="54"/>
      <c r="T652" s="54"/>
      <c r="U652" s="54"/>
      <c r="V652" s="54"/>
      <c r="W652" s="55"/>
      <c r="X652" s="55"/>
      <c r="Y652" s="55"/>
      <c r="Z652" s="55"/>
      <c r="AA652" s="55"/>
      <c r="AB652" s="55"/>
      <c r="AC652" s="55"/>
      <c r="AD652" s="55"/>
      <c r="AE652" s="55"/>
      <c r="AF652" s="55"/>
      <c r="AG652" s="55"/>
      <c r="AH652" s="55"/>
      <c r="AI652" s="55"/>
      <c r="AJ652" s="55"/>
      <c r="AK652" s="55"/>
      <c r="AL652" s="55"/>
      <c r="AM652" s="55"/>
      <c r="AN652" s="55"/>
      <c r="AO652" s="55"/>
      <c r="AP652" s="55"/>
      <c r="AQ652" s="16"/>
      <c r="AR652" s="16"/>
      <c r="AS652" s="16"/>
      <c r="AT652" s="16"/>
      <c r="AU652" s="1"/>
      <c r="AV652" s="1"/>
      <c r="AW652" s="1"/>
      <c r="AX652" s="1"/>
      <c r="AY652" s="1"/>
      <c r="AZ652" s="1"/>
      <c r="BA652" s="1"/>
      <c r="BB652" s="1"/>
      <c r="BC652" s="1"/>
      <c r="BD652" s="1"/>
    </row>
    <row r="653" spans="1:56" ht="15" customHeight="1" x14ac:dyDescent="0.2">
      <c r="A653" s="22">
        <v>56</v>
      </c>
      <c r="B653" s="118" t="s">
        <v>235</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8"/>
      <c r="AL653" s="118"/>
      <c r="AM653" s="118"/>
      <c r="AN653" s="118"/>
      <c r="AO653" s="118"/>
      <c r="AP653" s="118"/>
      <c r="AQ653" s="16"/>
      <c r="AR653" s="16"/>
      <c r="AS653" s="16"/>
      <c r="AT653" s="16"/>
      <c r="AU653" s="1"/>
      <c r="AV653" s="1"/>
      <c r="AW653" s="1"/>
      <c r="AX653" s="1"/>
      <c r="AY653" s="1"/>
      <c r="AZ653" s="1"/>
      <c r="BA653" s="1"/>
      <c r="BB653" s="1"/>
      <c r="BC653" s="1"/>
      <c r="BD653" s="1"/>
    </row>
    <row r="654" spans="1:56" ht="15" customHeight="1" x14ac:dyDescent="0.2">
      <c r="A654" s="22"/>
      <c r="B654" s="119" t="s">
        <v>236</v>
      </c>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c r="AO654" s="120"/>
      <c r="AP654" s="56"/>
      <c r="AQ654" s="16"/>
      <c r="AR654" s="16"/>
      <c r="AS654" s="16"/>
      <c r="AT654" s="16"/>
      <c r="AU654" s="1"/>
      <c r="AV654" s="1"/>
      <c r="AW654" s="1"/>
      <c r="AX654" s="1"/>
      <c r="AY654" s="1"/>
      <c r="AZ654" s="1"/>
      <c r="BA654" s="1"/>
      <c r="BB654" s="1"/>
      <c r="BC654" s="1"/>
      <c r="BD654" s="1"/>
    </row>
    <row r="655" spans="1:56" ht="15" customHeight="1" x14ac:dyDescent="0.2">
      <c r="A655" s="22"/>
      <c r="B655" s="121" t="s">
        <v>124</v>
      </c>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c r="AN655" s="121"/>
      <c r="AO655" s="121"/>
      <c r="AP655" s="121"/>
      <c r="AQ655" s="16"/>
      <c r="AR655" s="16"/>
      <c r="AS655" s="16"/>
      <c r="AT655" s="16"/>
      <c r="AU655" s="1"/>
      <c r="AV655" s="1"/>
      <c r="AW655" s="1"/>
      <c r="AX655" s="1"/>
      <c r="AY655" s="1"/>
      <c r="AZ655" s="1"/>
      <c r="BA655" s="1"/>
      <c r="BB655" s="1"/>
      <c r="BC655" s="1"/>
      <c r="BD655" s="1"/>
    </row>
    <row r="656" spans="1:56" ht="15" customHeight="1" x14ac:dyDescent="0.2">
      <c r="A656" s="3"/>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
      <c r="AV656" s="1"/>
      <c r="AW656" s="1"/>
      <c r="AX656" s="1"/>
      <c r="AY656" s="1"/>
      <c r="AZ656" s="1"/>
      <c r="BA656" s="1"/>
      <c r="BB656" s="1"/>
      <c r="BC656" s="1"/>
      <c r="BD656" s="1"/>
    </row>
    <row r="657" spans="1:56" ht="32.25" hidden="1" customHeight="1" x14ac:dyDescent="0.2">
      <c r="A657" s="3"/>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
      <c r="AV657" s="1"/>
      <c r="AW657" s="1"/>
      <c r="AX657" s="1"/>
      <c r="AY657" s="1"/>
      <c r="AZ657" s="1"/>
      <c r="BA657" s="1"/>
      <c r="BB657" s="1"/>
      <c r="BC657" s="1"/>
      <c r="BD657" s="1"/>
    </row>
    <row r="658" spans="1:56" ht="32.25" hidden="1" customHeight="1" x14ac:dyDescent="0.2">
      <c r="A658" s="3"/>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
      <c r="AV658" s="1"/>
      <c r="AW658" s="1"/>
      <c r="AX658" s="1"/>
      <c r="AY658" s="1"/>
      <c r="AZ658" s="1"/>
      <c r="BA658" s="1"/>
      <c r="BB658" s="1"/>
      <c r="BC658" s="1"/>
      <c r="BD658" s="1"/>
    </row>
  </sheetData>
  <sheetProtection algorithmName="SHA-512" hashValue="zR3uvz0i3eRz1IJc8kAvnSoVr6ByWfK9BCCs85kvJglrAuLJc8uUojYjvTutbt7TsBpt5lGUFILEmiQ0/sMiBw==" saltValue="9a18OKPsIOT3hs9z/8tz4w==" spinCount="100000" sheet="1" objects="1" scenarios="1"/>
  <mergeCells count="715">
    <mergeCell ref="AI10:AP11"/>
    <mergeCell ref="B29:AP29"/>
    <mergeCell ref="B31:AP31"/>
    <mergeCell ref="C33:N33"/>
    <mergeCell ref="B99:AP99"/>
    <mergeCell ref="C101:AP101"/>
    <mergeCell ref="B96:O96"/>
    <mergeCell ref="B92:O92"/>
    <mergeCell ref="C43:AP43"/>
    <mergeCell ref="B65:AP65"/>
    <mergeCell ref="B67:O67"/>
    <mergeCell ref="Q67:AP67"/>
    <mergeCell ref="B69:O69"/>
    <mergeCell ref="Q69:AK69"/>
    <mergeCell ref="AM69:AP69"/>
    <mergeCell ref="B71:O71"/>
    <mergeCell ref="Q71:T71"/>
    <mergeCell ref="V71:AP71"/>
    <mergeCell ref="B55:O55"/>
    <mergeCell ref="B59:O59"/>
    <mergeCell ref="Q59:AP59"/>
    <mergeCell ref="Q33:AB33"/>
    <mergeCell ref="AE33:AP33"/>
    <mergeCell ref="B35:AP35"/>
    <mergeCell ref="Q121:AP121"/>
    <mergeCell ref="B73:O73"/>
    <mergeCell ref="Q73:AP73"/>
    <mergeCell ref="B75:AP75"/>
    <mergeCell ref="B77:O77"/>
    <mergeCell ref="Q77:AP77"/>
    <mergeCell ref="B79:O79"/>
    <mergeCell ref="B41:AP41"/>
    <mergeCell ref="C39:N39"/>
    <mergeCell ref="Q39:AB39"/>
    <mergeCell ref="AE39:AP39"/>
    <mergeCell ref="B90:O90"/>
    <mergeCell ref="Q90:AP90"/>
    <mergeCell ref="B94:O94"/>
    <mergeCell ref="Q94:V94"/>
    <mergeCell ref="W94:X94"/>
    <mergeCell ref="Z94:AE94"/>
    <mergeCell ref="AF94:AG94"/>
    <mergeCell ref="AI94:AN94"/>
    <mergeCell ref="AO94:AP94"/>
    <mergeCell ref="B117:O117"/>
    <mergeCell ref="Q117:T117"/>
    <mergeCell ref="V117:AP117"/>
    <mergeCell ref="B119:O119"/>
    <mergeCell ref="C37:N37"/>
    <mergeCell ref="Q37:AB37"/>
    <mergeCell ref="AE37:AP37"/>
    <mergeCell ref="X378:AC378"/>
    <mergeCell ref="AD378:AE378"/>
    <mergeCell ref="AD376:AE376"/>
    <mergeCell ref="AG2:AP2"/>
    <mergeCell ref="AH7:AP7"/>
    <mergeCell ref="C183:AP183"/>
    <mergeCell ref="B175:AP175"/>
    <mergeCell ref="B177:AP177"/>
    <mergeCell ref="B18:AP18"/>
    <mergeCell ref="B20:AP21"/>
    <mergeCell ref="B13:AP13"/>
    <mergeCell ref="B6:AP6"/>
    <mergeCell ref="B2:AF4"/>
    <mergeCell ref="B15:AP16"/>
    <mergeCell ref="H11:I11"/>
    <mergeCell ref="J11:Q11"/>
    <mergeCell ref="J25:AP25"/>
    <mergeCell ref="B25:C25"/>
    <mergeCell ref="D25:I25"/>
    <mergeCell ref="B26:AP26"/>
    <mergeCell ref="B23:AP23"/>
    <mergeCell ref="AH8:AP8"/>
    <mergeCell ref="AH9:AP9"/>
    <mergeCell ref="B323:AP323"/>
    <mergeCell ref="Z638:AA638"/>
    <mergeCell ref="B635:AP635"/>
    <mergeCell ref="B636:AP636"/>
    <mergeCell ref="B638:M638"/>
    <mergeCell ref="O638:P638"/>
    <mergeCell ref="T638:V638"/>
    <mergeCell ref="B573:AP573"/>
    <mergeCell ref="A572:AP572"/>
    <mergeCell ref="B564:O564"/>
    <mergeCell ref="Q564:X564"/>
    <mergeCell ref="Y564:Z564"/>
    <mergeCell ref="B566:O566"/>
    <mergeCell ref="B598:AP598"/>
    <mergeCell ref="B575:AP576"/>
    <mergeCell ref="P578:U582"/>
    <mergeCell ref="W578:AB582"/>
    <mergeCell ref="AD578:AI582"/>
    <mergeCell ref="AK578:AP582"/>
    <mergeCell ref="B584:N584"/>
    <mergeCell ref="P584:S584"/>
    <mergeCell ref="T584:U584"/>
    <mergeCell ref="AG373:AO374"/>
    <mergeCell ref="B376:E376"/>
    <mergeCell ref="G376:L376"/>
    <mergeCell ref="M376:N376"/>
    <mergeCell ref="P376:S376"/>
    <mergeCell ref="AG376:AJ376"/>
    <mergeCell ref="X376:AC376"/>
    <mergeCell ref="B373:E374"/>
    <mergeCell ref="B488:O488"/>
    <mergeCell ref="Q488:V488"/>
    <mergeCell ref="W488:X488"/>
    <mergeCell ref="B394:E394"/>
    <mergeCell ref="B396:AP398"/>
    <mergeCell ref="B399:AP399"/>
    <mergeCell ref="B401:E402"/>
    <mergeCell ref="G401:N402"/>
    <mergeCell ref="P401:S402"/>
    <mergeCell ref="U401:AE402"/>
    <mergeCell ref="AG401:AO402"/>
    <mergeCell ref="I394:N394"/>
    <mergeCell ref="S394:V394"/>
    <mergeCell ref="AB394:AG394"/>
    <mergeCell ref="B404:E404"/>
    <mergeCell ref="G404:L404"/>
    <mergeCell ref="B358:E358"/>
    <mergeCell ref="I358:N358"/>
    <mergeCell ref="S358:V358"/>
    <mergeCell ref="AF358:AK358"/>
    <mergeCell ref="AL358:AM358"/>
    <mergeCell ref="AF362:AK362"/>
    <mergeCell ref="AL362:AM362"/>
    <mergeCell ref="B364:E364"/>
    <mergeCell ref="I364:N364"/>
    <mergeCell ref="AF364:AK364"/>
    <mergeCell ref="AL364:AM364"/>
    <mergeCell ref="B362:E362"/>
    <mergeCell ref="I362:N362"/>
    <mergeCell ref="S362:V362"/>
    <mergeCell ref="S364:V364"/>
    <mergeCell ref="B371:AP371"/>
    <mergeCell ref="AG406:AJ406"/>
    <mergeCell ref="A381:AP381"/>
    <mergeCell ref="A382:AP382"/>
    <mergeCell ref="B383:AP384"/>
    <mergeCell ref="B385:AP385"/>
    <mergeCell ref="B387:F388"/>
    <mergeCell ref="I387:P388"/>
    <mergeCell ref="S387:V388"/>
    <mergeCell ref="Y387:AI388"/>
    <mergeCell ref="B390:E390"/>
    <mergeCell ref="I390:N390"/>
    <mergeCell ref="S390:V390"/>
    <mergeCell ref="B406:E406"/>
    <mergeCell ref="G406:L406"/>
    <mergeCell ref="M406:N406"/>
    <mergeCell ref="P406:S406"/>
    <mergeCell ref="X406:AC406"/>
    <mergeCell ref="AD406:AE406"/>
    <mergeCell ref="AB390:AG390"/>
    <mergeCell ref="B392:E392"/>
    <mergeCell ref="I392:N392"/>
    <mergeCell ref="S392:V392"/>
    <mergeCell ref="AB392:AG392"/>
    <mergeCell ref="Q119:AP119"/>
    <mergeCell ref="B121:O121"/>
    <mergeCell ref="B380:AJ380"/>
    <mergeCell ref="AK380:AN380"/>
    <mergeCell ref="AO380:AP380"/>
    <mergeCell ref="A366:AP366"/>
    <mergeCell ref="B367:AP370"/>
    <mergeCell ref="B360:E360"/>
    <mergeCell ref="I360:N360"/>
    <mergeCell ref="S360:V360"/>
    <mergeCell ref="AF360:AK360"/>
    <mergeCell ref="AL360:AM360"/>
    <mergeCell ref="B378:E378"/>
    <mergeCell ref="G378:L378"/>
    <mergeCell ref="M378:N378"/>
    <mergeCell ref="P378:S378"/>
    <mergeCell ref="AG378:AJ378"/>
    <mergeCell ref="G373:N374"/>
    <mergeCell ref="P373:S374"/>
    <mergeCell ref="U373:AE374"/>
    <mergeCell ref="B169:O169"/>
    <mergeCell ref="B171:O171"/>
    <mergeCell ref="Q171:AK171"/>
    <mergeCell ref="AM171:AP171"/>
    <mergeCell ref="C45:AP45"/>
    <mergeCell ref="B47:AP47"/>
    <mergeCell ref="B49:O49"/>
    <mergeCell ref="Q49:AP49"/>
    <mergeCell ref="B51:O51"/>
    <mergeCell ref="Q51:AK51"/>
    <mergeCell ref="AM51:AP51"/>
    <mergeCell ref="B53:O53"/>
    <mergeCell ref="Q53:T53"/>
    <mergeCell ref="V53:AP53"/>
    <mergeCell ref="B61:O61"/>
    <mergeCell ref="Q61:AK61"/>
    <mergeCell ref="AM61:AP61"/>
    <mergeCell ref="B63:O63"/>
    <mergeCell ref="Q63:T63"/>
    <mergeCell ref="V63:AP63"/>
    <mergeCell ref="B57:AP57"/>
    <mergeCell ref="Q79:AK79"/>
    <mergeCell ref="AM79:AP79"/>
    <mergeCell ref="B81:O81"/>
    <mergeCell ref="Q81:T81"/>
    <mergeCell ref="V81:AP81"/>
    <mergeCell ref="A83:AP83"/>
    <mergeCell ref="B84:AP84"/>
    <mergeCell ref="B86:AP86"/>
    <mergeCell ref="B88:O88"/>
    <mergeCell ref="Q88:AP88"/>
    <mergeCell ref="Q92:AP92"/>
    <mergeCell ref="C103:AP103"/>
    <mergeCell ref="B105:AP105"/>
    <mergeCell ref="B106:AP106"/>
    <mergeCell ref="C107:AP107"/>
    <mergeCell ref="C109:AP109"/>
    <mergeCell ref="B111:AP111"/>
    <mergeCell ref="B113:O113"/>
    <mergeCell ref="Q113:AP113"/>
    <mergeCell ref="B115:O115"/>
    <mergeCell ref="Q115:AK115"/>
    <mergeCell ref="AM115:AP115"/>
    <mergeCell ref="B173:O173"/>
    <mergeCell ref="Q173:T173"/>
    <mergeCell ref="V173:AP173"/>
    <mergeCell ref="B123:O123"/>
    <mergeCell ref="Q123:AP123"/>
    <mergeCell ref="B125:AP126"/>
    <mergeCell ref="C128:G128"/>
    <mergeCell ref="C130:G130"/>
    <mergeCell ref="B132:AP132"/>
    <mergeCell ref="B136:AP136"/>
    <mergeCell ref="AD138:AP138"/>
    <mergeCell ref="C140:AP140"/>
    <mergeCell ref="B142:AP142"/>
    <mergeCell ref="B144:AP144"/>
    <mergeCell ref="C146:AP146"/>
    <mergeCell ref="C148:AP148"/>
    <mergeCell ref="B150:AP151"/>
    <mergeCell ref="C153:AP153"/>
    <mergeCell ref="C155:AP155"/>
    <mergeCell ref="A157:AP157"/>
    <mergeCell ref="B158:AP158"/>
    <mergeCell ref="B160:O160"/>
    <mergeCell ref="Q160:AP161"/>
    <mergeCell ref="B163:O163"/>
    <mergeCell ref="B165:O165"/>
    <mergeCell ref="Q165:AK165"/>
    <mergeCell ref="AM165:AP165"/>
    <mergeCell ref="B167:O167"/>
    <mergeCell ref="Q167:T167"/>
    <mergeCell ref="V167:AP167"/>
    <mergeCell ref="Q264:T264"/>
    <mergeCell ref="C178:AP178"/>
    <mergeCell ref="C180:AP180"/>
    <mergeCell ref="B182:AP182"/>
    <mergeCell ref="C185:AO185"/>
    <mergeCell ref="C187:E187"/>
    <mergeCell ref="J187:L187"/>
    <mergeCell ref="C189:AP189"/>
    <mergeCell ref="B191:AP191"/>
    <mergeCell ref="B193:AP203"/>
    <mergeCell ref="B205:AP205"/>
    <mergeCell ref="B206:AP206"/>
    <mergeCell ref="B207:AP219"/>
    <mergeCell ref="A221:AP221"/>
    <mergeCell ref="B223:AP223"/>
    <mergeCell ref="C225:AP225"/>
    <mergeCell ref="C227:AP227"/>
    <mergeCell ref="B229:AP229"/>
    <mergeCell ref="B258:AP258"/>
    <mergeCell ref="B240:AP240"/>
    <mergeCell ref="B280:E280"/>
    <mergeCell ref="B282:AP282"/>
    <mergeCell ref="B284:O284"/>
    <mergeCell ref="Q284:T284"/>
    <mergeCell ref="U284:V284"/>
    <mergeCell ref="B286:O286"/>
    <mergeCell ref="Q286:T286"/>
    <mergeCell ref="U286:V286"/>
    <mergeCell ref="B250:AP250"/>
    <mergeCell ref="B252:E252"/>
    <mergeCell ref="B255:AP255"/>
    <mergeCell ref="B260:AP260"/>
    <mergeCell ref="B262:O262"/>
    <mergeCell ref="Q262:T262"/>
    <mergeCell ref="B264:O264"/>
    <mergeCell ref="B266:O266"/>
    <mergeCell ref="Q266:T266"/>
    <mergeCell ref="B268:O269"/>
    <mergeCell ref="Q269:T269"/>
    <mergeCell ref="B271:O272"/>
    <mergeCell ref="Q272:T272"/>
    <mergeCell ref="B274:AP274"/>
    <mergeCell ref="C230:AP230"/>
    <mergeCell ref="C232:AP232"/>
    <mergeCell ref="C234:AP234"/>
    <mergeCell ref="C236:AP236"/>
    <mergeCell ref="J238:AP238"/>
    <mergeCell ref="C242:AP242"/>
    <mergeCell ref="C244:AP244"/>
    <mergeCell ref="B246:AP246"/>
    <mergeCell ref="B248:E248"/>
    <mergeCell ref="B276:E276"/>
    <mergeCell ref="B278:AP278"/>
    <mergeCell ref="B294:O294"/>
    <mergeCell ref="Q294:T294"/>
    <mergeCell ref="U294:V294"/>
    <mergeCell ref="B296:O296"/>
    <mergeCell ref="Q296:T296"/>
    <mergeCell ref="U296:V296"/>
    <mergeCell ref="B298:O298"/>
    <mergeCell ref="Q298:T298"/>
    <mergeCell ref="U298:V298"/>
    <mergeCell ref="B288:O288"/>
    <mergeCell ref="Q288:T288"/>
    <mergeCell ref="U288:V288"/>
    <mergeCell ref="B290:O290"/>
    <mergeCell ref="Q290:T290"/>
    <mergeCell ref="U290:V290"/>
    <mergeCell ref="B292:O292"/>
    <mergeCell ref="Q292:T292"/>
    <mergeCell ref="U292:V292"/>
    <mergeCell ref="Q335:V335"/>
    <mergeCell ref="W335:X335"/>
    <mergeCell ref="B337:AP337"/>
    <mergeCell ref="B340:AP341"/>
    <mergeCell ref="B343:AP344"/>
    <mergeCell ref="B300:O301"/>
    <mergeCell ref="Q301:T301"/>
    <mergeCell ref="U301:V301"/>
    <mergeCell ref="A304:AP304"/>
    <mergeCell ref="B306:AP307"/>
    <mergeCell ref="B311:O311"/>
    <mergeCell ref="Q311:V311"/>
    <mergeCell ref="W311:X311"/>
    <mergeCell ref="B313:O313"/>
    <mergeCell ref="Q313:V313"/>
    <mergeCell ref="W313:X313"/>
    <mergeCell ref="B309:AP309"/>
    <mergeCell ref="B315:O315"/>
    <mergeCell ref="Q315:V315"/>
    <mergeCell ref="W315:X315"/>
    <mergeCell ref="B317:O317"/>
    <mergeCell ref="Q317:V317"/>
    <mergeCell ref="W317:X317"/>
    <mergeCell ref="B335:O335"/>
    <mergeCell ref="B329:O329"/>
    <mergeCell ref="Q329:V329"/>
    <mergeCell ref="W329:X329"/>
    <mergeCell ref="B331:O331"/>
    <mergeCell ref="Q331:V331"/>
    <mergeCell ref="W331:X331"/>
    <mergeCell ref="Q333:V333"/>
    <mergeCell ref="W333:X333"/>
    <mergeCell ref="B333:O333"/>
    <mergeCell ref="B319:O319"/>
    <mergeCell ref="Q319:V319"/>
    <mergeCell ref="W319:X319"/>
    <mergeCell ref="B321:O321"/>
    <mergeCell ref="Q321:V321"/>
    <mergeCell ref="W321:X321"/>
    <mergeCell ref="B325:G325"/>
    <mergeCell ref="H325:I325"/>
    <mergeCell ref="B327:AP327"/>
    <mergeCell ref="B345:AP345"/>
    <mergeCell ref="B347:F348"/>
    <mergeCell ref="I347:Q348"/>
    <mergeCell ref="S347:V348"/>
    <mergeCell ref="X347:AN348"/>
    <mergeCell ref="B350:E350"/>
    <mergeCell ref="I350:N350"/>
    <mergeCell ref="S350:V350"/>
    <mergeCell ref="AF350:AK350"/>
    <mergeCell ref="AL350:AM350"/>
    <mergeCell ref="B352:E352"/>
    <mergeCell ref="I352:N352"/>
    <mergeCell ref="S352:V352"/>
    <mergeCell ref="AF352:AK352"/>
    <mergeCell ref="AF354:AK354"/>
    <mergeCell ref="AL354:AM354"/>
    <mergeCell ref="B356:E356"/>
    <mergeCell ref="I356:N356"/>
    <mergeCell ref="S356:V356"/>
    <mergeCell ref="AF356:AK356"/>
    <mergeCell ref="AL356:AM356"/>
    <mergeCell ref="AL352:AM352"/>
    <mergeCell ref="B354:E354"/>
    <mergeCell ref="I354:N354"/>
    <mergeCell ref="S354:V354"/>
    <mergeCell ref="M404:N404"/>
    <mergeCell ref="P404:S404"/>
    <mergeCell ref="X404:AC404"/>
    <mergeCell ref="AD404:AE404"/>
    <mergeCell ref="AG404:AJ404"/>
    <mergeCell ref="B434:AP434"/>
    <mergeCell ref="B408:AJ408"/>
    <mergeCell ref="AK408:AN408"/>
    <mergeCell ref="AO408:AP408"/>
    <mergeCell ref="B410:AP410"/>
    <mergeCell ref="B412:O412"/>
    <mergeCell ref="Q412:V412"/>
    <mergeCell ref="W412:X412"/>
    <mergeCell ref="B414:O414"/>
    <mergeCell ref="Q414:V414"/>
    <mergeCell ref="W414:X414"/>
    <mergeCell ref="B416:O416"/>
    <mergeCell ref="Q416:V416"/>
    <mergeCell ref="W416:X416"/>
    <mergeCell ref="B418:O418"/>
    <mergeCell ref="Q418:V418"/>
    <mergeCell ref="W418:X418"/>
    <mergeCell ref="B420:O420"/>
    <mergeCell ref="Q420:V420"/>
    <mergeCell ref="W420:X420"/>
    <mergeCell ref="B443:H443"/>
    <mergeCell ref="I443:N443"/>
    <mergeCell ref="O443:P443"/>
    <mergeCell ref="R443:U443"/>
    <mergeCell ref="Y443:AD443"/>
    <mergeCell ref="B436:AP436"/>
    <mergeCell ref="I439:P439"/>
    <mergeCell ref="R439:U439"/>
    <mergeCell ref="V439:AF439"/>
    <mergeCell ref="AG439:AP439"/>
    <mergeCell ref="B441:H441"/>
    <mergeCell ref="AG441:AN441"/>
    <mergeCell ref="AO441:AP441"/>
    <mergeCell ref="B437:AP437"/>
    <mergeCell ref="AE443:AF443"/>
    <mergeCell ref="I441:N441"/>
    <mergeCell ref="O441:P441"/>
    <mergeCell ref="R441:U441"/>
    <mergeCell ref="Y441:AD441"/>
    <mergeCell ref="AE441:AF441"/>
    <mergeCell ref="AG443:AN443"/>
    <mergeCell ref="AO443:AP443"/>
    <mergeCell ref="B422:O422"/>
    <mergeCell ref="Q422:V422"/>
    <mergeCell ref="W422:X422"/>
    <mergeCell ref="B424:AP424"/>
    <mergeCell ref="B426:O426"/>
    <mergeCell ref="Q426:V426"/>
    <mergeCell ref="W426:X426"/>
    <mergeCell ref="B428:O428"/>
    <mergeCell ref="Q428:V428"/>
    <mergeCell ref="W428:X428"/>
    <mergeCell ref="B430:O430"/>
    <mergeCell ref="Q430:V430"/>
    <mergeCell ref="W430:X430"/>
    <mergeCell ref="B432:O432"/>
    <mergeCell ref="Q432:V432"/>
    <mergeCell ref="W432:X432"/>
    <mergeCell ref="B459:AJ459"/>
    <mergeCell ref="AK459:AN459"/>
    <mergeCell ref="AO459:AP459"/>
    <mergeCell ref="AG445:AN445"/>
    <mergeCell ref="AO445:AP445"/>
    <mergeCell ref="AF455:AG455"/>
    <mergeCell ref="B457:H457"/>
    <mergeCell ref="I457:N457"/>
    <mergeCell ref="O457:P457"/>
    <mergeCell ref="R457:U457"/>
    <mergeCell ref="Z457:AE457"/>
    <mergeCell ref="AF457:AG457"/>
    <mergeCell ref="B461:H461"/>
    <mergeCell ref="J461:M461"/>
    <mergeCell ref="N461:O461"/>
    <mergeCell ref="B445:H445"/>
    <mergeCell ref="I445:N445"/>
    <mergeCell ref="O445:P445"/>
    <mergeCell ref="R445:U445"/>
    <mergeCell ref="Y445:AD445"/>
    <mergeCell ref="AE445:AF445"/>
    <mergeCell ref="B447:AP448"/>
    <mergeCell ref="I450:P451"/>
    <mergeCell ref="R450:U451"/>
    <mergeCell ref="W450:AG451"/>
    <mergeCell ref="B453:H453"/>
    <mergeCell ref="I453:N453"/>
    <mergeCell ref="O453:P453"/>
    <mergeCell ref="R453:U453"/>
    <mergeCell ref="Z453:AE453"/>
    <mergeCell ref="AF453:AG453"/>
    <mergeCell ref="B455:H455"/>
    <mergeCell ref="I455:N455"/>
    <mergeCell ref="O455:P455"/>
    <mergeCell ref="R455:U455"/>
    <mergeCell ref="Z455:AE455"/>
    <mergeCell ref="Q486:V486"/>
    <mergeCell ref="W486:X486"/>
    <mergeCell ref="B463:H463"/>
    <mergeCell ref="J463:M463"/>
    <mergeCell ref="N463:O463"/>
    <mergeCell ref="B465:H465"/>
    <mergeCell ref="J465:M465"/>
    <mergeCell ref="N465:O465"/>
    <mergeCell ref="B467:AP467"/>
    <mergeCell ref="Q469:X469"/>
    <mergeCell ref="Z469:AI469"/>
    <mergeCell ref="B471:O471"/>
    <mergeCell ref="Q471:V471"/>
    <mergeCell ref="W471:X471"/>
    <mergeCell ref="Z471:AG471"/>
    <mergeCell ref="AH471:AI471"/>
    <mergeCell ref="B473:O473"/>
    <mergeCell ref="Q473:V473"/>
    <mergeCell ref="W473:X473"/>
    <mergeCell ref="Z473:AG473"/>
    <mergeCell ref="AH473:AI473"/>
    <mergeCell ref="B490:O490"/>
    <mergeCell ref="Q490:V490"/>
    <mergeCell ref="W490:X490"/>
    <mergeCell ref="B492:AP492"/>
    <mergeCell ref="Q493:X493"/>
    <mergeCell ref="B506:AP506"/>
    <mergeCell ref="B507:AP507"/>
    <mergeCell ref="B475:O475"/>
    <mergeCell ref="Q475:V475"/>
    <mergeCell ref="W475:X475"/>
    <mergeCell ref="Z475:AG475"/>
    <mergeCell ref="AH475:AI475"/>
    <mergeCell ref="B477:O477"/>
    <mergeCell ref="Q477:V477"/>
    <mergeCell ref="W477:X477"/>
    <mergeCell ref="Z477:AG477"/>
    <mergeCell ref="AH477:AI477"/>
    <mergeCell ref="B479:AP480"/>
    <mergeCell ref="Q482:X482"/>
    <mergeCell ref="B484:O484"/>
    <mergeCell ref="Q484:V484"/>
    <mergeCell ref="W484:X484"/>
    <mergeCell ref="B486:O486"/>
    <mergeCell ref="B495:O495"/>
    <mergeCell ref="Q495:V495"/>
    <mergeCell ref="W495:X495"/>
    <mergeCell ref="B497:O497"/>
    <mergeCell ref="Q497:V497"/>
    <mergeCell ref="W497:X497"/>
    <mergeCell ref="B524:O524"/>
    <mergeCell ref="Q524:V524"/>
    <mergeCell ref="W524:X524"/>
    <mergeCell ref="Z524:AG524"/>
    <mergeCell ref="Z520:AG520"/>
    <mergeCell ref="B501:O501"/>
    <mergeCell ref="Q501:V501"/>
    <mergeCell ref="W501:X501"/>
    <mergeCell ref="A503:AP503"/>
    <mergeCell ref="B504:AP504"/>
    <mergeCell ref="B499:O499"/>
    <mergeCell ref="Q499:V499"/>
    <mergeCell ref="W499:X499"/>
    <mergeCell ref="B514:O514"/>
    <mergeCell ref="Q514:V514"/>
    <mergeCell ref="W514:X514"/>
    <mergeCell ref="Z514:AG514"/>
    <mergeCell ref="AH514:AI514"/>
    <mergeCell ref="B516:AP516"/>
    <mergeCell ref="Q518:X518"/>
    <mergeCell ref="Z518:AI518"/>
    <mergeCell ref="B520:O520"/>
    <mergeCell ref="Q520:V520"/>
    <mergeCell ref="W520:X520"/>
    <mergeCell ref="Q508:X508"/>
    <mergeCell ref="Z508:AI508"/>
    <mergeCell ref="B510:O510"/>
    <mergeCell ref="Q510:V510"/>
    <mergeCell ref="W510:X510"/>
    <mergeCell ref="Z510:AG510"/>
    <mergeCell ref="AH510:AI510"/>
    <mergeCell ref="B512:O512"/>
    <mergeCell ref="Q512:V512"/>
    <mergeCell ref="W512:X512"/>
    <mergeCell ref="Z512:AG512"/>
    <mergeCell ref="AH512:AI512"/>
    <mergeCell ref="AH520:AI520"/>
    <mergeCell ref="B522:O522"/>
    <mergeCell ref="Q522:V522"/>
    <mergeCell ref="W522:X522"/>
    <mergeCell ref="Z522:AG522"/>
    <mergeCell ref="AH522:AI522"/>
    <mergeCell ref="B536:AP536"/>
    <mergeCell ref="B538:AP538"/>
    <mergeCell ref="B542:AP544"/>
    <mergeCell ref="AH526:AI526"/>
    <mergeCell ref="AH524:AI524"/>
    <mergeCell ref="B546:O546"/>
    <mergeCell ref="Q546:X546"/>
    <mergeCell ref="Y546:Z546"/>
    <mergeCell ref="B548:O548"/>
    <mergeCell ref="Q548:X548"/>
    <mergeCell ref="Y548:Z548"/>
    <mergeCell ref="B526:O526"/>
    <mergeCell ref="Q526:V526"/>
    <mergeCell ref="W526:X526"/>
    <mergeCell ref="Z526:AG526"/>
    <mergeCell ref="B528:AP528"/>
    <mergeCell ref="B530:AP530"/>
    <mergeCell ref="B532:AP532"/>
    <mergeCell ref="B534:I534"/>
    <mergeCell ref="J534:K534"/>
    <mergeCell ref="B556:O557"/>
    <mergeCell ref="Q557:X557"/>
    <mergeCell ref="Y557:Z557"/>
    <mergeCell ref="B559:O560"/>
    <mergeCell ref="Q560:X560"/>
    <mergeCell ref="Y560:Z560"/>
    <mergeCell ref="B562:O562"/>
    <mergeCell ref="Q562:X562"/>
    <mergeCell ref="Y562:Z562"/>
    <mergeCell ref="B550:O550"/>
    <mergeCell ref="Q550:X550"/>
    <mergeCell ref="Y550:Z550"/>
    <mergeCell ref="B552:O552"/>
    <mergeCell ref="Q552:X552"/>
    <mergeCell ref="Y552:Z552"/>
    <mergeCell ref="B554:O554"/>
    <mergeCell ref="AA554:AH554"/>
    <mergeCell ref="AI554:AJ554"/>
    <mergeCell ref="AH584:AI584"/>
    <mergeCell ref="AK584:AN584"/>
    <mergeCell ref="AO584:AP584"/>
    <mergeCell ref="Q566:X566"/>
    <mergeCell ref="Y566:Z566"/>
    <mergeCell ref="B568:O568"/>
    <mergeCell ref="Q568:X568"/>
    <mergeCell ref="Y568:Z568"/>
    <mergeCell ref="B570:O570"/>
    <mergeCell ref="Q570:X570"/>
    <mergeCell ref="Y570:Z570"/>
    <mergeCell ref="A571:AP571"/>
    <mergeCell ref="W584:Z584"/>
    <mergeCell ref="AA584:AB584"/>
    <mergeCell ref="AD584:AG584"/>
    <mergeCell ref="B588:N588"/>
    <mergeCell ref="P588:S588"/>
    <mergeCell ref="T588:U588"/>
    <mergeCell ref="W588:Z588"/>
    <mergeCell ref="AA588:AB588"/>
    <mergeCell ref="AD588:AG588"/>
    <mergeCell ref="AH588:AI588"/>
    <mergeCell ref="AK588:AN588"/>
    <mergeCell ref="AO588:AP588"/>
    <mergeCell ref="B586:N586"/>
    <mergeCell ref="P586:S586"/>
    <mergeCell ref="T586:U586"/>
    <mergeCell ref="W586:Z586"/>
    <mergeCell ref="AA586:AB586"/>
    <mergeCell ref="AD586:AG586"/>
    <mergeCell ref="AH586:AI586"/>
    <mergeCell ref="AK586:AN586"/>
    <mergeCell ref="AO586:AP586"/>
    <mergeCell ref="AK596:AN596"/>
    <mergeCell ref="AO596:AP596"/>
    <mergeCell ref="B590:N590"/>
    <mergeCell ref="P590:S590"/>
    <mergeCell ref="T590:U590"/>
    <mergeCell ref="W590:Z590"/>
    <mergeCell ref="AA590:AB590"/>
    <mergeCell ref="AD590:AG590"/>
    <mergeCell ref="AH590:AI590"/>
    <mergeCell ref="AK590:AN590"/>
    <mergeCell ref="AO590:AP590"/>
    <mergeCell ref="B592:N592"/>
    <mergeCell ref="P592:S592"/>
    <mergeCell ref="T592:U592"/>
    <mergeCell ref="W592:Z592"/>
    <mergeCell ref="AA592:AB592"/>
    <mergeCell ref="AD592:AG592"/>
    <mergeCell ref="AH592:AI592"/>
    <mergeCell ref="AK592:AN592"/>
    <mergeCell ref="AO592:AP592"/>
    <mergeCell ref="C619:AP619"/>
    <mergeCell ref="C621:AP621"/>
    <mergeCell ref="C623:AP623"/>
    <mergeCell ref="C625:AP625"/>
    <mergeCell ref="C627:AP627"/>
    <mergeCell ref="C629:AP629"/>
    <mergeCell ref="C631:AP631"/>
    <mergeCell ref="B633:AP633"/>
    <mergeCell ref="B594:N594"/>
    <mergeCell ref="P594:S594"/>
    <mergeCell ref="T594:U594"/>
    <mergeCell ref="W594:Z594"/>
    <mergeCell ref="AA594:AB594"/>
    <mergeCell ref="AD594:AG594"/>
    <mergeCell ref="AH594:AI594"/>
    <mergeCell ref="AK594:AN594"/>
    <mergeCell ref="AO594:AP594"/>
    <mergeCell ref="B596:N596"/>
    <mergeCell ref="P596:S596"/>
    <mergeCell ref="T596:U596"/>
    <mergeCell ref="W596:Z596"/>
    <mergeCell ref="AA596:AB596"/>
    <mergeCell ref="AD596:AG596"/>
    <mergeCell ref="AH596:AI596"/>
    <mergeCell ref="B600:AP600"/>
    <mergeCell ref="B602:AP602"/>
    <mergeCell ref="C605:AP605"/>
    <mergeCell ref="C607:AP607"/>
    <mergeCell ref="C609:AP609"/>
    <mergeCell ref="C611:AP611"/>
    <mergeCell ref="C613:AP613"/>
    <mergeCell ref="C615:AP615"/>
    <mergeCell ref="C617:AP617"/>
    <mergeCell ref="B646:M646"/>
    <mergeCell ref="O646:AH646"/>
    <mergeCell ref="B648:M648"/>
    <mergeCell ref="O648:AH648"/>
    <mergeCell ref="B650:AP650"/>
    <mergeCell ref="B653:AP653"/>
    <mergeCell ref="B654:AO654"/>
    <mergeCell ref="B655:AP655"/>
    <mergeCell ref="O640:AH644"/>
    <mergeCell ref="B640:M644"/>
  </mergeCells>
  <dataValidations count="14">
    <dataValidation type="whole" operator="greaterThanOrEqual" allowBlank="1" showInputMessage="1" showErrorMessage="1" error="De waarde die u invult, moet een geheel getal zijn." sqref="Q94:V94 Z94:AE94 AI94:AN94 Q526:V526 B252:E252 Q262:T262 Q264:T264 Q269:T269 B276:E276 B280:E280 Q284:T284 Q286:T286 Q288:T288 Q290:T290 Q292:T292 Q294:T294 Q296:T296 Q298:T298 B248:E248 I352:N352 I354:N354 I356:N356 M359 I360:N360 I358:N358 I362:N362 I364:N364 G376:L376 G378:L378 I390:N390 I392:N392 I394:N394 G404:L404 G406:L406 Q412:V412 Q414:V414 Q416:V416 Q418:V418 T419 Q420:V420 Q422:V422 Q426:V426 Q428:V428 Q430:V430 Q432:V432 I441:N441 I443:N443 I445:N445 I453:N453 I455:N455 I457:N457 Q471:V471 Q473:V473 Q475:V475 Q477:V477 I350:N350 Q486:V486 Q488:V488 Q490:V490 Q510:V510 Q512:V512 Q514:V514 Q520:V520 Q522:V522 Q524:V524 Q484:V484" xr:uid="{675399F1-030C-4EBF-93F4-E1C7B3E0D07D}">
      <formula1>0</formula1>
    </dataValidation>
    <dataValidation type="whole" allowBlank="1" showInputMessage="1" showErrorMessage="1" error="De waarde die u invult, moet tussen 0000 en 9999 liggen." sqref="R441:U441 R443:U443 R445:U445 R453:U453 R455:U455 R457:U457 S390:V390 S392:V392 S394:V394 P404:S404 P406:S406 P376:S376 P378:S378 S350:V350 V349 T349 S352:V352 S354:V354 S356:V356 S358:V358 S360:V360 S362:V362 S364:V364" xr:uid="{AF980B13-CAAB-4015-94CF-CDC0245DEE9A}">
      <formula1>0</formula1>
      <formula2>9999</formula2>
    </dataValidation>
    <dataValidation type="decimal" operator="greaterThanOrEqual" allowBlank="1" showInputMessage="1" showErrorMessage="1" error="De waarde die u invult, moet groter of gelijk aan nul zijn." sqref="B534:I534 Q546:X546 Q562:X562 Q564:X564 Q566:X566 Q568:X568 Z520:AG520 Z522:AG522 Z524:AG524 Z526:AG526 Z510:AG510 Z512:AG512 Z471:AG471 Z473:AG473 AF474 Z475:AG475 Z477:AG477 AG441:AN441 AG443:AN443" xr:uid="{C93D11B8-6B49-4E79-84A3-27A6CBF21267}">
      <formula1>0</formula1>
    </dataValidation>
    <dataValidation type="whole" allowBlank="1" showInputMessage="1" showErrorMessage="1" error="De waarde die u invult, moet tussen 1000 en 9999 liggen." sqref="Q167:T167 Q173:T173 Q117:T117 Q81:T81 Q71:T71 Q63:T63 Q53:T53" xr:uid="{08FFA422-E74D-49C9-A116-19DF55D0C430}">
      <formula1>1000</formula1>
      <formula2>9999</formula2>
    </dataValidation>
    <dataValidation allowBlank="1" showInputMessage="1" showErrorMessage="1" error="De waarde die u invult, moet tussen 0 en 9 liggen." sqref="I130:P130" xr:uid="{F9918814-DC5B-47D5-8A8F-8588417073E3}"/>
    <dataValidation type="whole" allowBlank="1" showInputMessage="1" showErrorMessage="1" error="De waarde die u invult, moet tussen 0000 en 9999 liggen." sqref="AD96:AG96 M187:P187 AB638:AE638" xr:uid="{B7FB40A7-7C9E-4513-A52C-D3B28373C797}">
      <formula1>0</formula1>
      <formula2>9</formula2>
    </dataValidation>
    <dataValidation type="whole" allowBlank="1" showInputMessage="1" showErrorMessage="1" error="De waarde die inult, moet tussen 0 en 2 liggen." sqref="Z96" xr:uid="{18161696-5882-459E-9FFC-D6796911973A}">
      <formula1>0</formula1>
      <formula2>2</formula2>
    </dataValidation>
    <dataValidation type="whole" allowBlank="1" showInputMessage="1" showErrorMessage="1" error="De waarde die inult, moet tussen 0 en 9 liggen." sqref="T96" xr:uid="{B8F46EBE-51CA-4B41-9771-B94BFA14F13B}">
      <formula1>0</formula1>
      <formula2>9</formula2>
    </dataValidation>
    <dataValidation type="whole" allowBlank="1" showInputMessage="1" showErrorMessage="1" error="De waarde die u invult, moet tussen 0 en 3 liggen." sqref="S96" xr:uid="{80A32BC3-C2AC-4BAA-AD44-4E2D74F28762}">
      <formula1>0</formula1>
      <formula2>3</formula2>
    </dataValidation>
    <dataValidation type="whole" allowBlank="1" showInputMessage="1" showErrorMessage="1" error="De waarde die u invult, moet tussen nul en één liggen." sqref="Q638" xr:uid="{926C7BF6-D401-4D23-A8E7-1C7B15A725A7}">
      <formula1>0</formula1>
      <formula2>3</formula2>
    </dataValidation>
    <dataValidation type="whole" allowBlank="1" showInputMessage="1" showErrorMessage="1" error="De waarde die u invult, moet tussen 0 en 1 liggen." sqref="W638 G187 Y96" xr:uid="{2DD94DC1-2C4C-45A2-9838-A46E9C634370}">
      <formula1>0</formula1>
      <formula2>1</formula2>
    </dataValidation>
    <dataValidation type="whole" operator="greaterThanOrEqual" allowBlank="1" showInputMessage="1" showErrorMessage="1" sqref="T295 Q263:T263" xr:uid="{D9A15695-5A8C-4C2C-B36A-B701CFA805D3}">
      <formula1>0</formula1>
    </dataValidation>
    <dataValidation type="whole" allowBlank="1" showInputMessage="1" showErrorMessage="1" error="De waarde die u invult, moet tussen 0 en 9 liggen." sqref="R638 Q55:T55 V55:X55 Z55:AB55 X638 B134:E134 G134:I134 K134:M134 H187 K128:X128" xr:uid="{82742051-88E2-46A0-A3CB-D03F6293F1DA}">
      <formula1>0</formula1>
      <formula2>9</formula2>
    </dataValidation>
    <dataValidation type="decimal" operator="greaterThanOrEqual" allowBlank="1" showInputMessage="1" showErrorMessage="1" error="De af te breken oppervlakte kan nooit groter zijn dan de bebouwde oppervlakte" sqref="AK408:AN408" xr:uid="{6B56C251-03A8-4754-A8BB-81FA3F5BF19F}">
      <formula1>0</formula1>
    </dataValidation>
  </dataValidations>
  <hyperlinks>
    <hyperlink ref="B11" r:id="rId1" xr:uid="{ABF6D400-4965-49B7-A4D4-FB063C111A89}"/>
    <hyperlink ref="J11" r:id="rId2" xr:uid="{0C1F32CD-0364-461F-9BBD-0DBE917CAB7D}"/>
    <hyperlink ref="B653" r:id="rId3" xr:uid="{BB501049-7D58-4949-9F16-6B3AB9B05769}"/>
    <hyperlink ref="D25" r:id="rId4" xr:uid="{704739B3-8291-4DEE-AF64-40AF7E833E27}"/>
  </hyperlinks>
  <pageMargins left="0.23622047244094491" right="0.23622047244094491" top="0.74803149606299213" bottom="0.74803149606299213" header="0.31496062992125984" footer="0.31496062992125984"/>
  <pageSetup paperSize="9" orientation="portrait" r:id="rId5"/>
  <headerFooter>
    <oddFooter>&amp;LSubsidieaanvraag voor de aankoop van een gebouw voor het buitengewoon basisonderwijs&amp;Rpagina &amp;P van  &amp;N</oddFooter>
  </headerFooter>
  <rowBreaks count="15" manualBreakCount="15">
    <brk id="56" max="16383" man="1"/>
    <brk id="110" max="16383" man="1"/>
    <brk id="174" max="16383" man="1"/>
    <brk id="228" max="16383" man="1"/>
    <brk id="281" max="16383" man="1"/>
    <brk id="336" max="16383" man="1"/>
    <brk id="395" max="16383" man="1"/>
    <brk id="458" max="16383" man="1"/>
    <brk id="527" max="16383" man="1"/>
    <brk id="164" man="1"/>
    <brk id="312" man="1"/>
    <brk id="237" man="1"/>
    <brk id="76" man="1"/>
    <brk id="572" max="16383" man="1"/>
    <brk id="632"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26" r:id="rId8" name="RB_OnderwijsNet_Vrij">
              <controlPr defaultSize="0" autoFill="0" autoLine="0" autoPict="0">
                <anchor moveWithCells="1">
                  <from>
                    <xdr:col>0</xdr:col>
                    <xdr:colOff>161925</xdr:colOff>
                    <xdr:row>30</xdr:row>
                    <xdr:rowOff>180975</xdr:rowOff>
                  </from>
                  <to>
                    <xdr:col>2</xdr:col>
                    <xdr:colOff>123825</xdr:colOff>
                    <xdr:row>33</xdr:row>
                    <xdr:rowOff>28575</xdr:rowOff>
                  </to>
                </anchor>
              </controlPr>
            </control>
          </mc:Choice>
        </mc:AlternateContent>
        <mc:AlternateContent xmlns:mc="http://schemas.openxmlformats.org/markup-compatibility/2006">
          <mc:Choice Requires="x14">
            <control shapeId="1027" r:id="rId9" name="RB_OnderwijsNet_Gem">
              <controlPr defaultSize="0" autoFill="0" autoLine="0" autoPict="0">
                <anchor moveWithCells="1">
                  <from>
                    <xdr:col>14</xdr:col>
                    <xdr:colOff>104775</xdr:colOff>
                    <xdr:row>30</xdr:row>
                    <xdr:rowOff>180975</xdr:rowOff>
                  </from>
                  <to>
                    <xdr:col>16</xdr:col>
                    <xdr:colOff>123825</xdr:colOff>
                    <xdr:row>33</xdr:row>
                    <xdr:rowOff>28575</xdr:rowOff>
                  </to>
                </anchor>
              </controlPr>
            </control>
          </mc:Choice>
        </mc:AlternateContent>
        <mc:AlternateContent xmlns:mc="http://schemas.openxmlformats.org/markup-compatibility/2006">
          <mc:Choice Requires="x14">
            <control shapeId="1028" r:id="rId10" name="RB_OnderwijsNet_Prov">
              <controlPr defaultSize="0" autoFill="0" autoLine="0" autoPict="0">
                <anchor moveWithCells="1">
                  <from>
                    <xdr:col>28</xdr:col>
                    <xdr:colOff>104775</xdr:colOff>
                    <xdr:row>30</xdr:row>
                    <xdr:rowOff>180975</xdr:rowOff>
                  </from>
                  <to>
                    <xdr:col>30</xdr:col>
                    <xdr:colOff>123825</xdr:colOff>
                    <xdr:row>33</xdr:row>
                    <xdr:rowOff>28575</xdr:rowOff>
                  </to>
                </anchor>
              </controlPr>
            </control>
          </mc:Choice>
        </mc:AlternateContent>
        <mc:AlternateContent xmlns:mc="http://schemas.openxmlformats.org/markup-compatibility/2006">
          <mc:Choice Requires="x14">
            <control shapeId="1029" r:id="rId11" name="RB_Diko_True">
              <controlPr defaultSize="0" autoFill="0" autoLine="0" autoPict="0">
                <anchor moveWithCells="1">
                  <from>
                    <xdr:col>0</xdr:col>
                    <xdr:colOff>161925</xdr:colOff>
                    <xdr:row>40</xdr:row>
                    <xdr:rowOff>180975</xdr:rowOff>
                  </from>
                  <to>
                    <xdr:col>2</xdr:col>
                    <xdr:colOff>123825</xdr:colOff>
                    <xdr:row>44</xdr:row>
                    <xdr:rowOff>38100</xdr:rowOff>
                  </to>
                </anchor>
              </controlPr>
            </control>
          </mc:Choice>
        </mc:AlternateContent>
        <mc:AlternateContent xmlns:mc="http://schemas.openxmlformats.org/markup-compatibility/2006">
          <mc:Choice Requires="x14">
            <control shapeId="1030" r:id="rId12" name="RB_Diko_False">
              <controlPr defaultSize="0" autoFill="0" autoLine="0" autoPict="0">
                <anchor moveWithCells="1">
                  <from>
                    <xdr:col>0</xdr:col>
                    <xdr:colOff>161925</xdr:colOff>
                    <xdr:row>42</xdr:row>
                    <xdr:rowOff>161925</xdr:rowOff>
                  </from>
                  <to>
                    <xdr:col>2</xdr:col>
                    <xdr:colOff>123825</xdr:colOff>
                    <xdr:row>45</xdr:row>
                    <xdr:rowOff>9525</xdr:rowOff>
                  </to>
                </anchor>
              </controlPr>
            </control>
          </mc:Choice>
        </mc:AlternateContent>
        <mc:AlternateContent xmlns:mc="http://schemas.openxmlformats.org/markup-compatibility/2006">
          <mc:Choice Requires="x14">
            <control shapeId="1031" r:id="rId13" name="RB_CritRationalisatieProgr_True">
              <controlPr defaultSize="0" autoFill="0" autoLine="0" autoPict="0">
                <anchor moveWithCells="1">
                  <from>
                    <xdr:col>0</xdr:col>
                    <xdr:colOff>142875</xdr:colOff>
                    <xdr:row>143</xdr:row>
                    <xdr:rowOff>352425</xdr:rowOff>
                  </from>
                  <to>
                    <xdr:col>2</xdr:col>
                    <xdr:colOff>104775</xdr:colOff>
                    <xdr:row>147</xdr:row>
                    <xdr:rowOff>28575</xdr:rowOff>
                  </to>
                </anchor>
              </controlPr>
            </control>
          </mc:Choice>
        </mc:AlternateContent>
        <mc:AlternateContent xmlns:mc="http://schemas.openxmlformats.org/markup-compatibility/2006">
          <mc:Choice Requires="x14">
            <control shapeId="1032" r:id="rId14" name="RB_CritRationalisatieProgr_F">
              <controlPr defaultSize="0" autoFill="0" autoLine="0" autoPict="0">
                <anchor moveWithCells="1">
                  <from>
                    <xdr:col>0</xdr:col>
                    <xdr:colOff>152400</xdr:colOff>
                    <xdr:row>145</xdr:row>
                    <xdr:rowOff>152400</xdr:rowOff>
                  </from>
                  <to>
                    <xdr:col>2</xdr:col>
                    <xdr:colOff>114300</xdr:colOff>
                    <xdr:row>148</xdr:row>
                    <xdr:rowOff>0</xdr:rowOff>
                  </to>
                </anchor>
              </controlPr>
            </control>
          </mc:Choice>
        </mc:AlternateContent>
        <mc:AlternateContent xmlns:mc="http://schemas.openxmlformats.org/markup-compatibility/2006">
          <mc:Choice Requires="x14">
            <control shapeId="1033" r:id="rId15" name="RB_BeschikSchoolgebVrij_True">
              <controlPr defaultSize="0" autoFill="0" autoLine="0" autoPict="0">
                <anchor moveWithCells="1">
                  <from>
                    <xdr:col>0</xdr:col>
                    <xdr:colOff>152400</xdr:colOff>
                    <xdr:row>150</xdr:row>
                    <xdr:rowOff>180975</xdr:rowOff>
                  </from>
                  <to>
                    <xdr:col>2</xdr:col>
                    <xdr:colOff>114300</xdr:colOff>
                    <xdr:row>154</xdr:row>
                    <xdr:rowOff>19050</xdr:rowOff>
                  </to>
                </anchor>
              </controlPr>
            </control>
          </mc:Choice>
        </mc:AlternateContent>
        <mc:AlternateContent xmlns:mc="http://schemas.openxmlformats.org/markup-compatibility/2006">
          <mc:Choice Requires="x14">
            <control shapeId="1034" r:id="rId16" name="RB_BeschikSchoolgebVrij_False">
              <controlPr defaultSize="0" autoFill="0" autoLine="0" autoPict="0">
                <anchor moveWithCells="1">
                  <from>
                    <xdr:col>0</xdr:col>
                    <xdr:colOff>152400</xdr:colOff>
                    <xdr:row>152</xdr:row>
                    <xdr:rowOff>142875</xdr:rowOff>
                  </from>
                  <to>
                    <xdr:col>2</xdr:col>
                    <xdr:colOff>114300</xdr:colOff>
                    <xdr:row>154</xdr:row>
                    <xdr:rowOff>180975</xdr:rowOff>
                  </to>
                </anchor>
              </controlPr>
            </control>
          </mc:Choice>
        </mc:AlternateContent>
        <mc:AlternateContent xmlns:mc="http://schemas.openxmlformats.org/markup-compatibility/2006">
          <mc:Choice Requires="x14">
            <control shapeId="1035" r:id="rId17" name="RB_Prov_Ant">
              <controlPr defaultSize="0" autoFill="0" autoLine="0" autoPict="0">
                <anchor moveWithCells="1">
                  <from>
                    <xdr:col>0</xdr:col>
                    <xdr:colOff>161925</xdr:colOff>
                    <xdr:row>34</xdr:row>
                    <xdr:rowOff>180975</xdr:rowOff>
                  </from>
                  <to>
                    <xdr:col>2</xdr:col>
                    <xdr:colOff>123825</xdr:colOff>
                    <xdr:row>38</xdr:row>
                    <xdr:rowOff>28575</xdr:rowOff>
                  </to>
                </anchor>
              </controlPr>
            </control>
          </mc:Choice>
        </mc:AlternateContent>
        <mc:AlternateContent xmlns:mc="http://schemas.openxmlformats.org/markup-compatibility/2006">
          <mc:Choice Requires="x14">
            <control shapeId="1036" r:id="rId18" name="Check Box 32">
              <controlPr defaultSize="0" autoFill="0" autoLine="0" autoPict="0">
                <anchor moveWithCells="1">
                  <from>
                    <xdr:col>0</xdr:col>
                    <xdr:colOff>161925</xdr:colOff>
                    <xdr:row>36</xdr:row>
                    <xdr:rowOff>152400</xdr:rowOff>
                  </from>
                  <to>
                    <xdr:col>2</xdr:col>
                    <xdr:colOff>123825</xdr:colOff>
                    <xdr:row>39</xdr:row>
                    <xdr:rowOff>0</xdr:rowOff>
                  </to>
                </anchor>
              </controlPr>
            </control>
          </mc:Choice>
        </mc:AlternateContent>
        <mc:AlternateContent xmlns:mc="http://schemas.openxmlformats.org/markup-compatibility/2006">
          <mc:Choice Requires="x14">
            <control shapeId="1037" r:id="rId19" name="RB_Prov_BHG">
              <controlPr defaultSize="0" autoFill="0" autoLine="0" autoPict="0">
                <anchor moveWithCells="1">
                  <from>
                    <xdr:col>0</xdr:col>
                    <xdr:colOff>161925</xdr:colOff>
                    <xdr:row>36</xdr:row>
                    <xdr:rowOff>152400</xdr:rowOff>
                  </from>
                  <to>
                    <xdr:col>2</xdr:col>
                    <xdr:colOff>123825</xdr:colOff>
                    <xdr:row>39</xdr:row>
                    <xdr:rowOff>0</xdr:rowOff>
                  </to>
                </anchor>
              </controlPr>
            </control>
          </mc:Choice>
        </mc:AlternateContent>
        <mc:AlternateContent xmlns:mc="http://schemas.openxmlformats.org/markup-compatibility/2006">
          <mc:Choice Requires="x14">
            <control shapeId="1038" r:id="rId20" name="RB_Prov_Lim">
              <controlPr defaultSize="0" autoFill="0" autoLine="0" autoPict="0">
                <anchor moveWithCells="1">
                  <from>
                    <xdr:col>14</xdr:col>
                    <xdr:colOff>104775</xdr:colOff>
                    <xdr:row>34</xdr:row>
                    <xdr:rowOff>180975</xdr:rowOff>
                  </from>
                  <to>
                    <xdr:col>16</xdr:col>
                    <xdr:colOff>123825</xdr:colOff>
                    <xdr:row>38</xdr:row>
                    <xdr:rowOff>28575</xdr:rowOff>
                  </to>
                </anchor>
              </controlPr>
            </control>
          </mc:Choice>
        </mc:AlternateContent>
        <mc:AlternateContent xmlns:mc="http://schemas.openxmlformats.org/markup-compatibility/2006">
          <mc:Choice Requires="x14">
            <control shapeId="1039" r:id="rId21" name="RB_Prov_OV">
              <controlPr defaultSize="0" autoFill="0" autoLine="0" autoPict="0">
                <anchor moveWithCells="1">
                  <from>
                    <xdr:col>14</xdr:col>
                    <xdr:colOff>104775</xdr:colOff>
                    <xdr:row>36</xdr:row>
                    <xdr:rowOff>152400</xdr:rowOff>
                  </from>
                  <to>
                    <xdr:col>16</xdr:col>
                    <xdr:colOff>123825</xdr:colOff>
                    <xdr:row>39</xdr:row>
                    <xdr:rowOff>0</xdr:rowOff>
                  </to>
                </anchor>
              </controlPr>
            </control>
          </mc:Choice>
        </mc:AlternateContent>
        <mc:AlternateContent xmlns:mc="http://schemas.openxmlformats.org/markup-compatibility/2006">
          <mc:Choice Requires="x14">
            <control shapeId="1040" r:id="rId22" name="RB_Prov_VB">
              <controlPr defaultSize="0" autoFill="0" autoLine="0" autoPict="0">
                <anchor moveWithCells="1">
                  <from>
                    <xdr:col>28</xdr:col>
                    <xdr:colOff>104775</xdr:colOff>
                    <xdr:row>34</xdr:row>
                    <xdr:rowOff>180975</xdr:rowOff>
                  </from>
                  <to>
                    <xdr:col>30</xdr:col>
                    <xdr:colOff>123825</xdr:colOff>
                    <xdr:row>38</xdr:row>
                    <xdr:rowOff>28575</xdr:rowOff>
                  </to>
                </anchor>
              </controlPr>
            </control>
          </mc:Choice>
        </mc:AlternateContent>
        <mc:AlternateContent xmlns:mc="http://schemas.openxmlformats.org/markup-compatibility/2006">
          <mc:Choice Requires="x14">
            <control shapeId="1041" r:id="rId23" name="RB_Prov_WV">
              <controlPr defaultSize="0" autoFill="0" autoLine="0" autoPict="0">
                <anchor moveWithCells="1">
                  <from>
                    <xdr:col>28</xdr:col>
                    <xdr:colOff>104775</xdr:colOff>
                    <xdr:row>36</xdr:row>
                    <xdr:rowOff>152400</xdr:rowOff>
                  </from>
                  <to>
                    <xdr:col>30</xdr:col>
                    <xdr:colOff>123825</xdr:colOff>
                    <xdr:row>39</xdr:row>
                    <xdr:rowOff>0</xdr:rowOff>
                  </to>
                </anchor>
              </controlPr>
            </control>
          </mc:Choice>
        </mc:AlternateContent>
        <mc:AlternateContent xmlns:mc="http://schemas.openxmlformats.org/markup-compatibility/2006">
          <mc:Choice Requires="x14">
            <control shapeId="1042" r:id="rId24" name="RB_Samen_Met_Andere_IM_True">
              <controlPr defaultSize="0" autoFill="0" autoLine="0" autoPict="0">
                <anchor moveWithCells="1">
                  <from>
                    <xdr:col>0</xdr:col>
                    <xdr:colOff>161925</xdr:colOff>
                    <xdr:row>99</xdr:row>
                    <xdr:rowOff>9525</xdr:rowOff>
                  </from>
                  <to>
                    <xdr:col>2</xdr:col>
                    <xdr:colOff>123825</xdr:colOff>
                    <xdr:row>102</xdr:row>
                    <xdr:rowOff>47625</xdr:rowOff>
                  </to>
                </anchor>
              </controlPr>
            </control>
          </mc:Choice>
        </mc:AlternateContent>
        <mc:AlternateContent xmlns:mc="http://schemas.openxmlformats.org/markup-compatibility/2006">
          <mc:Choice Requires="x14">
            <control shapeId="1043" r:id="rId25" name="RB_Samen_Met_Andere_IM_False">
              <controlPr defaultSize="0" autoFill="0" autoLine="0" autoPict="0">
                <anchor moveWithCells="1">
                  <from>
                    <xdr:col>0</xdr:col>
                    <xdr:colOff>161925</xdr:colOff>
                    <xdr:row>101</xdr:row>
                    <xdr:rowOff>9525</xdr:rowOff>
                  </from>
                  <to>
                    <xdr:col>2</xdr:col>
                    <xdr:colOff>123825</xdr:colOff>
                    <xdr:row>103</xdr:row>
                    <xdr:rowOff>47625</xdr:rowOff>
                  </to>
                </anchor>
              </controlPr>
            </control>
          </mc:Choice>
        </mc:AlternateContent>
        <mc:AlternateContent xmlns:mc="http://schemas.openxmlformats.org/markup-compatibility/2006">
          <mc:Choice Requires="x14">
            <control shapeId="1044" r:id="rId26" name="RB_CoordinerendeMacht_True">
              <controlPr defaultSize="0" autoFill="0" autoLine="0" autoPict="0">
                <anchor moveWithCells="1">
                  <from>
                    <xdr:col>0</xdr:col>
                    <xdr:colOff>161925</xdr:colOff>
                    <xdr:row>106</xdr:row>
                    <xdr:rowOff>0</xdr:rowOff>
                  </from>
                  <to>
                    <xdr:col>2</xdr:col>
                    <xdr:colOff>123825</xdr:colOff>
                    <xdr:row>108</xdr:row>
                    <xdr:rowOff>28575</xdr:rowOff>
                  </to>
                </anchor>
              </controlPr>
            </control>
          </mc:Choice>
        </mc:AlternateContent>
        <mc:AlternateContent xmlns:mc="http://schemas.openxmlformats.org/markup-compatibility/2006">
          <mc:Choice Requires="x14">
            <control shapeId="1045" r:id="rId27" name="RB_CoordinerendeMacht_False">
              <controlPr defaultSize="0" autoFill="0" autoLine="0" autoPict="0">
                <anchor moveWithCells="1">
                  <from>
                    <xdr:col>0</xdr:col>
                    <xdr:colOff>161925</xdr:colOff>
                    <xdr:row>107</xdr:row>
                    <xdr:rowOff>9525</xdr:rowOff>
                  </from>
                  <to>
                    <xdr:col>2</xdr:col>
                    <xdr:colOff>123825</xdr:colOff>
                    <xdr:row>109</xdr:row>
                    <xdr:rowOff>38100</xdr:rowOff>
                  </to>
                </anchor>
              </controlPr>
            </control>
          </mc:Choice>
        </mc:AlternateContent>
        <mc:AlternateContent xmlns:mc="http://schemas.openxmlformats.org/markup-compatibility/2006">
          <mc:Choice Requires="x14">
            <control shapeId="1046" r:id="rId28" name="RB_Samen_Met_Andere_OI_True">
              <controlPr defaultSize="0" autoFill="0" autoLine="0" autoPict="0">
                <anchor moveWithCells="1">
                  <from>
                    <xdr:col>0</xdr:col>
                    <xdr:colOff>161925</xdr:colOff>
                    <xdr:row>136</xdr:row>
                    <xdr:rowOff>0</xdr:rowOff>
                  </from>
                  <to>
                    <xdr:col>2</xdr:col>
                    <xdr:colOff>123825</xdr:colOff>
                    <xdr:row>138</xdr:row>
                    <xdr:rowOff>0</xdr:rowOff>
                  </to>
                </anchor>
              </controlPr>
            </control>
          </mc:Choice>
        </mc:AlternateContent>
        <mc:AlternateContent xmlns:mc="http://schemas.openxmlformats.org/markup-compatibility/2006">
          <mc:Choice Requires="x14">
            <control shapeId="1047" r:id="rId29" name="RB_Samen_Met_Andere_OI_False">
              <controlPr defaultSize="0" autoFill="0" autoLine="0" autoPict="0">
                <anchor moveWithCells="1">
                  <from>
                    <xdr:col>0</xdr:col>
                    <xdr:colOff>171450</xdr:colOff>
                    <xdr:row>138</xdr:row>
                    <xdr:rowOff>0</xdr:rowOff>
                  </from>
                  <to>
                    <xdr:col>2</xdr:col>
                    <xdr:colOff>133350</xdr:colOff>
                    <xdr:row>140</xdr:row>
                    <xdr:rowOff>38100</xdr:rowOff>
                  </to>
                </anchor>
              </controlPr>
            </control>
          </mc:Choice>
        </mc:AlternateContent>
        <mc:AlternateContent xmlns:mc="http://schemas.openxmlformats.org/markup-compatibility/2006">
          <mc:Choice Requires="x14">
            <control shapeId="1048" r:id="rId30" name="CB_OpenbareVerkoop_T">
              <controlPr defaultSize="0" autoFill="0" autoLine="0" autoPict="0">
                <anchor moveWithCells="1">
                  <from>
                    <xdr:col>0</xdr:col>
                    <xdr:colOff>161925</xdr:colOff>
                    <xdr:row>176</xdr:row>
                    <xdr:rowOff>152400</xdr:rowOff>
                  </from>
                  <to>
                    <xdr:col>2</xdr:col>
                    <xdr:colOff>123825</xdr:colOff>
                    <xdr:row>178</xdr:row>
                    <xdr:rowOff>0</xdr:rowOff>
                  </to>
                </anchor>
              </controlPr>
            </control>
          </mc:Choice>
        </mc:AlternateContent>
        <mc:AlternateContent xmlns:mc="http://schemas.openxmlformats.org/markup-compatibility/2006">
          <mc:Choice Requires="x14">
            <control shapeId="1049" r:id="rId31" name="CB_OpenbareVerkoop_F">
              <controlPr defaultSize="0" autoFill="0" autoLine="0" autoPict="0">
                <anchor moveWithCells="1">
                  <from>
                    <xdr:col>0</xdr:col>
                    <xdr:colOff>161925</xdr:colOff>
                    <xdr:row>178</xdr:row>
                    <xdr:rowOff>9525</xdr:rowOff>
                  </from>
                  <to>
                    <xdr:col>2</xdr:col>
                    <xdr:colOff>123825</xdr:colOff>
                    <xdr:row>180</xdr:row>
                    <xdr:rowOff>38100</xdr:rowOff>
                  </to>
                </anchor>
              </controlPr>
            </control>
          </mc:Choice>
        </mc:AlternateContent>
        <mc:AlternateContent xmlns:mc="http://schemas.openxmlformats.org/markup-compatibility/2006">
          <mc:Choice Requires="x14">
            <control shapeId="1050" r:id="rId32" name="CB_VerbouwingswerkenNaAankoop_T">
              <controlPr defaultSize="0" autoFill="0" autoLine="0" autoPict="0">
                <anchor moveWithCells="1">
                  <from>
                    <xdr:col>0</xdr:col>
                    <xdr:colOff>152400</xdr:colOff>
                    <xdr:row>182</xdr:row>
                    <xdr:rowOff>0</xdr:rowOff>
                  </from>
                  <to>
                    <xdr:col>2</xdr:col>
                    <xdr:colOff>38100</xdr:colOff>
                    <xdr:row>183</xdr:row>
                    <xdr:rowOff>9525</xdr:rowOff>
                  </to>
                </anchor>
              </controlPr>
            </control>
          </mc:Choice>
        </mc:AlternateContent>
        <mc:AlternateContent xmlns:mc="http://schemas.openxmlformats.org/markup-compatibility/2006">
          <mc:Choice Requires="x14">
            <control shapeId="1051" r:id="rId33" name="CB_VerbouwingswerkenNaAankoop_F">
              <controlPr defaultSize="0" autoFill="0" autoLine="0" autoPict="0">
                <anchor moveWithCells="1">
                  <from>
                    <xdr:col>0</xdr:col>
                    <xdr:colOff>152400</xdr:colOff>
                    <xdr:row>187</xdr:row>
                    <xdr:rowOff>9525</xdr:rowOff>
                  </from>
                  <to>
                    <xdr:col>2</xdr:col>
                    <xdr:colOff>114300</xdr:colOff>
                    <xdr:row>189</xdr:row>
                    <xdr:rowOff>38100</xdr:rowOff>
                  </to>
                </anchor>
              </controlPr>
            </control>
          </mc:Choice>
        </mc:AlternateContent>
        <mc:AlternateContent xmlns:mc="http://schemas.openxmlformats.org/markup-compatibility/2006">
          <mc:Choice Requires="x14">
            <control shapeId="1052" r:id="rId34" name="RB_SamenWerking_OV_PS_True">
              <controlPr defaultSize="0" autoFill="0" autoLine="0" autoPict="0">
                <anchor moveWithCells="1">
                  <from>
                    <xdr:col>0</xdr:col>
                    <xdr:colOff>161925</xdr:colOff>
                    <xdr:row>223</xdr:row>
                    <xdr:rowOff>9525</xdr:rowOff>
                  </from>
                  <to>
                    <xdr:col>2</xdr:col>
                    <xdr:colOff>28575</xdr:colOff>
                    <xdr:row>225</xdr:row>
                    <xdr:rowOff>0</xdr:rowOff>
                  </to>
                </anchor>
              </controlPr>
            </control>
          </mc:Choice>
        </mc:AlternateContent>
        <mc:AlternateContent xmlns:mc="http://schemas.openxmlformats.org/markup-compatibility/2006">
          <mc:Choice Requires="x14">
            <control shapeId="1053" r:id="rId35" name="RB_SamenWerking_OV_PS_False">
              <controlPr defaultSize="0" autoFill="0" autoLine="0" autoPict="0">
                <anchor moveWithCells="1">
                  <from>
                    <xdr:col>0</xdr:col>
                    <xdr:colOff>152400</xdr:colOff>
                    <xdr:row>225</xdr:row>
                    <xdr:rowOff>9525</xdr:rowOff>
                  </from>
                  <to>
                    <xdr:col>1</xdr:col>
                    <xdr:colOff>133350</xdr:colOff>
                    <xdr:row>226</xdr:row>
                    <xdr:rowOff>171450</xdr:rowOff>
                  </to>
                </anchor>
              </controlPr>
            </control>
          </mc:Choice>
        </mc:AlternateContent>
        <mc:AlternateContent xmlns:mc="http://schemas.openxmlformats.org/markup-compatibility/2006">
          <mc:Choice Requires="x14">
            <control shapeId="1054" r:id="rId36" name="CB_Dienst_Onr_Erfgoed">
              <controlPr defaultSize="0" autoFill="0" autoLine="0" autoPict="0">
                <anchor moveWithCells="1">
                  <from>
                    <xdr:col>0</xdr:col>
                    <xdr:colOff>152400</xdr:colOff>
                    <xdr:row>228</xdr:row>
                    <xdr:rowOff>200025</xdr:rowOff>
                  </from>
                  <to>
                    <xdr:col>2</xdr:col>
                    <xdr:colOff>9525</xdr:colOff>
                    <xdr:row>229</xdr:row>
                    <xdr:rowOff>180975</xdr:rowOff>
                  </to>
                </anchor>
              </controlPr>
            </control>
          </mc:Choice>
        </mc:AlternateContent>
        <mc:AlternateContent xmlns:mc="http://schemas.openxmlformats.org/markup-compatibility/2006">
          <mc:Choice Requires="x14">
            <control shapeId="1055" r:id="rId37" name="CB_VIPA">
              <controlPr defaultSize="0" autoFill="0" autoLine="0" autoPict="0">
                <anchor moveWithCells="1">
                  <from>
                    <xdr:col>0</xdr:col>
                    <xdr:colOff>152400</xdr:colOff>
                    <xdr:row>230</xdr:row>
                    <xdr:rowOff>19050</xdr:rowOff>
                  </from>
                  <to>
                    <xdr:col>2</xdr:col>
                    <xdr:colOff>9525</xdr:colOff>
                    <xdr:row>231</xdr:row>
                    <xdr:rowOff>180975</xdr:rowOff>
                  </to>
                </anchor>
              </controlPr>
            </control>
          </mc:Choice>
        </mc:AlternateContent>
        <mc:AlternateContent xmlns:mc="http://schemas.openxmlformats.org/markup-compatibility/2006">
          <mc:Choice Requires="x14">
            <control shapeId="1056" r:id="rId38" name="CB_VGC">
              <controlPr defaultSize="0" autoFill="0" autoLine="0" autoPict="0">
                <anchor moveWithCells="1">
                  <from>
                    <xdr:col>0</xdr:col>
                    <xdr:colOff>161925</xdr:colOff>
                    <xdr:row>231</xdr:row>
                    <xdr:rowOff>180975</xdr:rowOff>
                  </from>
                  <to>
                    <xdr:col>2</xdr:col>
                    <xdr:colOff>0</xdr:colOff>
                    <xdr:row>233</xdr:row>
                    <xdr:rowOff>152400</xdr:rowOff>
                  </to>
                </anchor>
              </controlPr>
            </control>
          </mc:Choice>
        </mc:AlternateContent>
        <mc:AlternateContent xmlns:mc="http://schemas.openxmlformats.org/markup-compatibility/2006">
          <mc:Choice Requires="x14">
            <control shapeId="1057" r:id="rId39" name="CB_Andere_Overheden">
              <controlPr defaultSize="0" autoFill="0" autoLine="0" autoPict="0">
                <anchor moveWithCells="1">
                  <from>
                    <xdr:col>0</xdr:col>
                    <xdr:colOff>152400</xdr:colOff>
                    <xdr:row>236</xdr:row>
                    <xdr:rowOff>9525</xdr:rowOff>
                  </from>
                  <to>
                    <xdr:col>2</xdr:col>
                    <xdr:colOff>9525</xdr:colOff>
                    <xdr:row>238</xdr:row>
                    <xdr:rowOff>9525</xdr:rowOff>
                  </to>
                </anchor>
              </controlPr>
            </control>
          </mc:Choice>
        </mc:AlternateContent>
        <mc:AlternateContent xmlns:mc="http://schemas.openxmlformats.org/markup-compatibility/2006">
          <mc:Choice Requires="x14">
            <control shapeId="1058" r:id="rId40" name="CB_GebAfgebrOntrGesubAGIOnGeb2">
              <controlPr defaultSize="0" autoFill="0" autoLine="0" autoPict="0">
                <anchor moveWithCells="1" sizeWithCells="1">
                  <from>
                    <xdr:col>32</xdr:col>
                    <xdr:colOff>95250</xdr:colOff>
                    <xdr:row>375</xdr:row>
                    <xdr:rowOff>142875</xdr:rowOff>
                  </from>
                  <to>
                    <xdr:col>33</xdr:col>
                    <xdr:colOff>114300</xdr:colOff>
                    <xdr:row>378</xdr:row>
                    <xdr:rowOff>47625</xdr:rowOff>
                  </to>
                </anchor>
              </controlPr>
            </control>
          </mc:Choice>
        </mc:AlternateContent>
        <mc:AlternateContent xmlns:mc="http://schemas.openxmlformats.org/markup-compatibility/2006">
          <mc:Choice Requires="x14">
            <control shapeId="1059" r:id="rId41" name="CB_LokLOAfgebrOntrGesubAGIOnG2">
              <controlPr defaultSize="0" autoFill="0" autoLine="0" autoPict="0">
                <anchor moveWithCells="1" sizeWithCells="1">
                  <from>
                    <xdr:col>31</xdr:col>
                    <xdr:colOff>114300</xdr:colOff>
                    <xdr:row>404</xdr:row>
                    <xdr:rowOff>47625</xdr:rowOff>
                  </from>
                  <to>
                    <xdr:col>33</xdr:col>
                    <xdr:colOff>85725</xdr:colOff>
                    <xdr:row>405</xdr:row>
                    <xdr:rowOff>200025</xdr:rowOff>
                  </to>
                </anchor>
              </controlPr>
            </control>
          </mc:Choice>
        </mc:AlternateContent>
        <mc:AlternateContent xmlns:mc="http://schemas.openxmlformats.org/markup-compatibility/2006">
          <mc:Choice Requires="x14">
            <control shapeId="1060" r:id="rId42" name="Check Box 81">
              <controlPr defaultSize="0" autoFill="0" autoLine="0" autoPict="0">
                <anchor moveWithCells="1">
                  <from>
                    <xdr:col>0</xdr:col>
                    <xdr:colOff>161925</xdr:colOff>
                    <xdr:row>240</xdr:row>
                    <xdr:rowOff>47625</xdr:rowOff>
                  </from>
                  <to>
                    <xdr:col>2</xdr:col>
                    <xdr:colOff>9525</xdr:colOff>
                    <xdr:row>243</xdr:row>
                    <xdr:rowOff>9525</xdr:rowOff>
                  </to>
                </anchor>
              </controlPr>
            </control>
          </mc:Choice>
        </mc:AlternateContent>
        <mc:AlternateContent xmlns:mc="http://schemas.openxmlformats.org/markup-compatibility/2006">
          <mc:Choice Requires="x14">
            <control shapeId="1061" r:id="rId43" name="Check Box 82">
              <controlPr defaultSize="0" autoFill="0" autoLine="0" autoPict="0">
                <anchor moveWithCells="1">
                  <from>
                    <xdr:col>0</xdr:col>
                    <xdr:colOff>161925</xdr:colOff>
                    <xdr:row>242</xdr:row>
                    <xdr:rowOff>0</xdr:rowOff>
                  </from>
                  <to>
                    <xdr:col>2</xdr:col>
                    <xdr:colOff>0</xdr:colOff>
                    <xdr:row>244</xdr:row>
                    <xdr:rowOff>28575</xdr:rowOff>
                  </to>
                </anchor>
              </controlPr>
            </control>
          </mc:Choice>
        </mc:AlternateContent>
        <mc:AlternateContent xmlns:mc="http://schemas.openxmlformats.org/markup-compatibility/2006">
          <mc:Choice Requires="x14">
            <control shapeId="1062" r:id="rId44" name="CB_BeschrijvingGebouwen">
              <controlPr defaultSize="0" autoFill="0" autoLine="0" autoPict="0">
                <anchor moveWithCells="1">
                  <from>
                    <xdr:col>0</xdr:col>
                    <xdr:colOff>161925</xdr:colOff>
                    <xdr:row>609</xdr:row>
                    <xdr:rowOff>0</xdr:rowOff>
                  </from>
                  <to>
                    <xdr:col>2</xdr:col>
                    <xdr:colOff>123825</xdr:colOff>
                    <xdr:row>612</xdr:row>
                    <xdr:rowOff>38100</xdr:rowOff>
                  </to>
                </anchor>
              </controlPr>
            </control>
          </mc:Choice>
        </mc:AlternateContent>
        <mc:AlternateContent xmlns:mc="http://schemas.openxmlformats.org/markup-compatibility/2006">
          <mc:Choice Requires="x14">
            <control shapeId="1063" r:id="rId45" name="CB_Verkoopovereenkomst">
              <controlPr defaultSize="0" autoFill="0" autoLine="0" autoPict="0">
                <anchor moveWithCells="1">
                  <from>
                    <xdr:col>0</xdr:col>
                    <xdr:colOff>161925</xdr:colOff>
                    <xdr:row>603</xdr:row>
                    <xdr:rowOff>0</xdr:rowOff>
                  </from>
                  <to>
                    <xdr:col>2</xdr:col>
                    <xdr:colOff>123825</xdr:colOff>
                    <xdr:row>606</xdr:row>
                    <xdr:rowOff>38100</xdr:rowOff>
                  </to>
                </anchor>
              </controlPr>
            </control>
          </mc:Choice>
        </mc:AlternateContent>
        <mc:AlternateContent xmlns:mc="http://schemas.openxmlformats.org/markup-compatibility/2006">
          <mc:Choice Requires="x14">
            <control shapeId="1064" r:id="rId46" name="CB_KadastraalPlanEnLegger">
              <controlPr defaultSize="0" autoFill="0" autoLine="0" autoPict="0">
                <anchor moveWithCells="1">
                  <from>
                    <xdr:col>0</xdr:col>
                    <xdr:colOff>161925</xdr:colOff>
                    <xdr:row>605</xdr:row>
                    <xdr:rowOff>0</xdr:rowOff>
                  </from>
                  <to>
                    <xdr:col>2</xdr:col>
                    <xdr:colOff>123825</xdr:colOff>
                    <xdr:row>608</xdr:row>
                    <xdr:rowOff>38100</xdr:rowOff>
                  </to>
                </anchor>
              </controlPr>
            </control>
          </mc:Choice>
        </mc:AlternateContent>
        <mc:AlternateContent xmlns:mc="http://schemas.openxmlformats.org/markup-compatibility/2006">
          <mc:Choice Requires="x14">
            <control shapeId="1065" r:id="rId47" name="CB_SitPlanAantekopenGeb">
              <controlPr defaultSize="0" autoFill="0" autoLine="0" autoPict="0">
                <anchor moveWithCells="1">
                  <from>
                    <xdr:col>0</xdr:col>
                    <xdr:colOff>161925</xdr:colOff>
                    <xdr:row>611</xdr:row>
                    <xdr:rowOff>28575</xdr:rowOff>
                  </from>
                  <to>
                    <xdr:col>2</xdr:col>
                    <xdr:colOff>57150</xdr:colOff>
                    <xdr:row>613</xdr:row>
                    <xdr:rowOff>0</xdr:rowOff>
                  </to>
                </anchor>
              </controlPr>
            </control>
          </mc:Choice>
        </mc:AlternateContent>
        <mc:AlternateContent xmlns:mc="http://schemas.openxmlformats.org/markup-compatibility/2006">
          <mc:Choice Requires="x14">
            <control shapeId="1066" r:id="rId48" name="CB_BestekNaAankoop">
              <controlPr defaultSize="0" autoFill="0" autoLine="0" autoPict="0">
                <anchor moveWithCells="1">
                  <from>
                    <xdr:col>0</xdr:col>
                    <xdr:colOff>161925</xdr:colOff>
                    <xdr:row>621</xdr:row>
                    <xdr:rowOff>0</xdr:rowOff>
                  </from>
                  <to>
                    <xdr:col>2</xdr:col>
                    <xdr:colOff>123825</xdr:colOff>
                    <xdr:row>624</xdr:row>
                    <xdr:rowOff>9525</xdr:rowOff>
                  </to>
                </anchor>
              </controlPr>
            </control>
          </mc:Choice>
        </mc:AlternateContent>
        <mc:AlternateContent xmlns:mc="http://schemas.openxmlformats.org/markup-compatibility/2006">
          <mc:Choice Requires="x14">
            <control shapeId="1067" r:id="rId49" name="CB_BodemAttest">
              <controlPr defaultSize="0" autoFill="0" autoLine="0" autoPict="0">
                <anchor moveWithCells="1">
                  <from>
                    <xdr:col>0</xdr:col>
                    <xdr:colOff>161925</xdr:colOff>
                    <xdr:row>607</xdr:row>
                    <xdr:rowOff>9525</xdr:rowOff>
                  </from>
                  <to>
                    <xdr:col>2</xdr:col>
                    <xdr:colOff>123825</xdr:colOff>
                    <xdr:row>610</xdr:row>
                    <xdr:rowOff>38100</xdr:rowOff>
                  </to>
                </anchor>
              </controlPr>
            </control>
          </mc:Choice>
        </mc:AlternateContent>
        <mc:AlternateContent xmlns:mc="http://schemas.openxmlformats.org/markup-compatibility/2006">
          <mc:Choice Requires="x14">
            <control shapeId="1068" r:id="rId50" name="CB_UitgevoerdeWerken">
              <controlPr defaultSize="0" autoFill="0" autoLine="0" autoPict="0">
                <anchor moveWithCells="1">
                  <from>
                    <xdr:col>0</xdr:col>
                    <xdr:colOff>152400</xdr:colOff>
                    <xdr:row>625</xdr:row>
                    <xdr:rowOff>19050</xdr:rowOff>
                  </from>
                  <to>
                    <xdr:col>2</xdr:col>
                    <xdr:colOff>57150</xdr:colOff>
                    <xdr:row>628</xdr:row>
                    <xdr:rowOff>9525</xdr:rowOff>
                  </to>
                </anchor>
              </controlPr>
            </control>
          </mc:Choice>
        </mc:AlternateContent>
        <mc:AlternateContent xmlns:mc="http://schemas.openxmlformats.org/markup-compatibility/2006">
          <mc:Choice Requires="x14">
            <control shapeId="1069" r:id="rId51" name="CB_HuurOfErfpacht">
              <controlPr defaultSize="0" autoFill="0" autoLine="0" autoPict="0">
                <anchor moveWithCells="1">
                  <from>
                    <xdr:col>0</xdr:col>
                    <xdr:colOff>161925</xdr:colOff>
                    <xdr:row>627</xdr:row>
                    <xdr:rowOff>0</xdr:rowOff>
                  </from>
                  <to>
                    <xdr:col>2</xdr:col>
                    <xdr:colOff>123825</xdr:colOff>
                    <xdr:row>630</xdr:row>
                    <xdr:rowOff>38100</xdr:rowOff>
                  </to>
                </anchor>
              </controlPr>
            </control>
          </mc:Choice>
        </mc:AlternateContent>
        <mc:AlternateContent xmlns:mc="http://schemas.openxmlformats.org/markup-compatibility/2006">
          <mc:Choice Requires="x14">
            <control shapeId="1070" r:id="rId52" name="CB_BeschrSamenwerkinmod">
              <controlPr defaultSize="0" autoFill="0" autoLine="0" autoPict="0">
                <anchor moveWithCells="1">
                  <from>
                    <xdr:col>0</xdr:col>
                    <xdr:colOff>161925</xdr:colOff>
                    <xdr:row>616</xdr:row>
                    <xdr:rowOff>142875</xdr:rowOff>
                  </from>
                  <to>
                    <xdr:col>2</xdr:col>
                    <xdr:colOff>123825</xdr:colOff>
                    <xdr:row>619</xdr:row>
                    <xdr:rowOff>0</xdr:rowOff>
                  </to>
                </anchor>
              </controlPr>
            </control>
          </mc:Choice>
        </mc:AlternateContent>
        <mc:AlternateContent xmlns:mc="http://schemas.openxmlformats.org/markup-compatibility/2006">
          <mc:Choice Requires="x14">
            <control shapeId="1071" r:id="rId53" name="CB_Grondplannen">
              <controlPr defaultSize="0" autoFill="0" autoLine="0" autoPict="0">
                <anchor moveWithCells="1">
                  <from>
                    <xdr:col>0</xdr:col>
                    <xdr:colOff>171450</xdr:colOff>
                    <xdr:row>613</xdr:row>
                    <xdr:rowOff>19050</xdr:rowOff>
                  </from>
                  <to>
                    <xdr:col>2</xdr:col>
                    <xdr:colOff>28575</xdr:colOff>
                    <xdr:row>614</xdr:row>
                    <xdr:rowOff>171450</xdr:rowOff>
                  </to>
                </anchor>
              </controlPr>
            </control>
          </mc:Choice>
        </mc:AlternateContent>
        <mc:AlternateContent xmlns:mc="http://schemas.openxmlformats.org/markup-compatibility/2006">
          <mc:Choice Requires="x14">
            <control shapeId="1072" r:id="rId54" name="CB_VerklInfra">
              <controlPr defaultSize="0" autoFill="0" autoLine="0" autoPict="0">
                <anchor moveWithCells="1">
                  <from>
                    <xdr:col>0</xdr:col>
                    <xdr:colOff>161925</xdr:colOff>
                    <xdr:row>623</xdr:row>
                    <xdr:rowOff>0</xdr:rowOff>
                  </from>
                  <to>
                    <xdr:col>2</xdr:col>
                    <xdr:colOff>19050</xdr:colOff>
                    <xdr:row>624</xdr:row>
                    <xdr:rowOff>171450</xdr:rowOff>
                  </to>
                </anchor>
              </controlPr>
            </control>
          </mc:Choice>
        </mc:AlternateContent>
        <mc:AlternateContent xmlns:mc="http://schemas.openxmlformats.org/markup-compatibility/2006">
          <mc:Choice Requires="x14">
            <control shapeId="1073" r:id="rId55" name="CB__EindeHuurOfErfpacht">
              <controlPr defaultSize="0" autoFill="0" autoLine="0" autoPict="0">
                <anchor moveWithCells="1">
                  <from>
                    <xdr:col>0</xdr:col>
                    <xdr:colOff>161925</xdr:colOff>
                    <xdr:row>630</xdr:row>
                    <xdr:rowOff>66675</xdr:rowOff>
                  </from>
                  <to>
                    <xdr:col>2</xdr:col>
                    <xdr:colOff>9525</xdr:colOff>
                    <xdr:row>630</xdr:row>
                    <xdr:rowOff>228600</xdr:rowOff>
                  </to>
                </anchor>
              </controlPr>
            </control>
          </mc:Choice>
        </mc:AlternateContent>
        <mc:AlternateContent xmlns:mc="http://schemas.openxmlformats.org/markup-compatibility/2006">
          <mc:Choice Requires="x14">
            <control shapeId="1074" r:id="rId56" name="CB_PublOpenbVerkoop">
              <controlPr defaultSize="0" autoFill="0" autoLine="0" autoPict="0">
                <anchor moveWithCells="1">
                  <from>
                    <xdr:col>0</xdr:col>
                    <xdr:colOff>171450</xdr:colOff>
                    <xdr:row>615</xdr:row>
                    <xdr:rowOff>0</xdr:rowOff>
                  </from>
                  <to>
                    <xdr:col>2</xdr:col>
                    <xdr:colOff>66675</xdr:colOff>
                    <xdr:row>616</xdr:row>
                    <xdr:rowOff>161925</xdr:rowOff>
                  </to>
                </anchor>
              </controlPr>
            </control>
          </mc:Choice>
        </mc:AlternateContent>
        <mc:AlternateContent xmlns:mc="http://schemas.openxmlformats.org/markup-compatibility/2006">
          <mc:Choice Requires="x14">
            <control shapeId="1075" r:id="rId57" name="Check Box 114">
              <controlPr defaultSize="0" autoFill="0" autoLine="0" autoPict="0">
                <anchor moveWithCells="1">
                  <from>
                    <xdr:col>0</xdr:col>
                    <xdr:colOff>161925</xdr:colOff>
                    <xdr:row>618</xdr:row>
                    <xdr:rowOff>152400</xdr:rowOff>
                  </from>
                  <to>
                    <xdr:col>2</xdr:col>
                    <xdr:colOff>123825</xdr:colOff>
                    <xdr:row>621</xdr:row>
                    <xdr:rowOff>0</xdr:rowOff>
                  </to>
                </anchor>
              </controlPr>
            </control>
          </mc:Choice>
        </mc:AlternateContent>
        <mc:AlternateContent xmlns:mc="http://schemas.openxmlformats.org/markup-compatibility/2006">
          <mc:Choice Requires="x14">
            <control shapeId="1076" r:id="rId58" name="CB_VIPA">
              <controlPr defaultSize="0" autoFill="0" autoLine="0" autoPict="0">
                <anchor moveWithCells="1">
                  <from>
                    <xdr:col>0</xdr:col>
                    <xdr:colOff>152400</xdr:colOff>
                    <xdr:row>234</xdr:row>
                    <xdr:rowOff>28575</xdr:rowOff>
                  </from>
                  <to>
                    <xdr:col>2</xdr:col>
                    <xdr:colOff>19050</xdr:colOff>
                    <xdr:row>236</xdr:row>
                    <xdr:rowOff>0</xdr:rowOff>
                  </to>
                </anchor>
              </controlPr>
            </control>
          </mc:Choice>
        </mc:AlternateContent>
        <mc:AlternateContent xmlns:mc="http://schemas.openxmlformats.org/markup-compatibility/2006">
          <mc:Choice Requires="x14">
            <control shapeId="1077" r:id="rId59" name="CB_GebAfgebrOntrGesubAGIOnGeb1">
              <controlPr defaultSize="0" autoFill="0" autoLine="0" autoPict="0">
                <anchor moveWithCells="1">
                  <from>
                    <xdr:col>32</xdr:col>
                    <xdr:colOff>104775</xdr:colOff>
                    <xdr:row>375</xdr:row>
                    <xdr:rowOff>19050</xdr:rowOff>
                  </from>
                  <to>
                    <xdr:col>34</xdr:col>
                    <xdr:colOff>95250</xdr:colOff>
                    <xdr:row>376</xdr:row>
                    <xdr:rowOff>0</xdr:rowOff>
                  </to>
                </anchor>
              </controlPr>
            </control>
          </mc:Choice>
        </mc:AlternateContent>
        <mc:AlternateContent xmlns:mc="http://schemas.openxmlformats.org/markup-compatibility/2006">
          <mc:Choice Requires="x14">
            <control shapeId="1078" r:id="rId60" name="CB_LokLOAfgebrOntrGesubAGIOnG1">
              <controlPr defaultSize="0" autoFill="0" autoLine="0" autoPict="0">
                <anchor moveWithCells="1">
                  <from>
                    <xdr:col>31</xdr:col>
                    <xdr:colOff>95250</xdr:colOff>
                    <xdr:row>403</xdr:row>
                    <xdr:rowOff>0</xdr:rowOff>
                  </from>
                  <to>
                    <xdr:col>33</xdr:col>
                    <xdr:colOff>104775</xdr:colOff>
                    <xdr:row>404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roep xmlns="a735926c-a76e-4dde-beaa-31a6fcaa6152" xsi:nil="true"/>
    <DossierNummer xmlns="c16af29e-b8ae-487a-8dfa-87db33eb7aad" xsi:nil="true"/>
    <BestemmingPapier xmlns="c16af29e-b8ae-487a-8dfa-87db33eb7aad">Archiveren</BestemmingPapier>
    <OntvangstDatum xmlns="c16af29e-b8ae-487a-8dfa-87db33eb7aad">2018-11-25T23:00:00+00:00</OntvangstDatum>
    <DocumentType xmlns="c16af29e-b8ae-487a-8dfa-87db33eb7aad">Aanvraag</DocumentType>
    <Bestemmeling xmlns="c16af29e-b8ae-487a-8dfa-87db33eb7aad" xsi:nil="true"/>
    <RegistratieDatum xmlns="c16af29e-b8ae-487a-8dfa-87db33eb7aad">2018-12-06T08:17:57+00:00</RegistratieDatum>
  </documentManagement>
</p:properties>
</file>

<file path=customXml/item3.xml><?xml version="1.0" encoding="utf-8"?>
<ct:contentTypeSchema xmlns:ct="http://schemas.microsoft.com/office/2006/metadata/contentType" xmlns:ma="http://schemas.microsoft.com/office/2006/metadata/properties/metaAttributes" ct:_="" ma:_="" ma:contentTypeName="Inkomende Post Item" ma:contentTypeID="0x0101005A3792A7BE1240F8AF45D02FC33F38AF00A1C97E966CDC4BF0B14F589E5C154B6B00B943CBB1D069154FADE2F9352E934531" ma:contentTypeVersion="4" ma:contentTypeDescription="Inkomende post item" ma:contentTypeScope="" ma:versionID="90f8601a3bbe381f96cb32f39ea06793">
  <xsd:schema xmlns:xsd="http://www.w3.org/2001/XMLSchema" xmlns:xs="http://www.w3.org/2001/XMLSchema" xmlns:p="http://schemas.microsoft.com/office/2006/metadata/properties" xmlns:ns2="c16af29e-b8ae-487a-8dfa-87db33eb7aad" xmlns:ns3="a735926c-a76e-4dde-beaa-31a6fcaa6152" targetNamespace="http://schemas.microsoft.com/office/2006/metadata/properties" ma:root="true" ma:fieldsID="aa410cfd29f1340b268082e71de30bbc" ns2:_="" ns3:_="">
    <xsd:import namespace="c16af29e-b8ae-487a-8dfa-87db33eb7aad"/>
    <xsd:import namespace="a735926c-a76e-4dde-beaa-31a6fcaa6152"/>
    <xsd:element name="properties">
      <xsd:complexType>
        <xsd:sequence>
          <xsd:element name="documentManagement">
            <xsd:complexType>
              <xsd:all>
                <xsd:element ref="ns2:RegistratieDatum" minOccurs="0"/>
                <xsd:element ref="ns2:OntvangstDatum" minOccurs="0"/>
                <xsd:element ref="ns2:DocumentType"/>
                <xsd:element ref="ns2:DossierNummer" minOccurs="0"/>
                <xsd:element ref="ns2:Bestemmeling" minOccurs="0"/>
                <xsd:element ref="ns2:BestemmingPapier"/>
                <xsd:element ref="ns3:Groe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af29e-b8ae-487a-8dfa-87db33eb7aad" elementFormDefault="qualified">
    <xsd:import namespace="http://schemas.microsoft.com/office/2006/documentManagement/types"/>
    <xsd:import namespace="http://schemas.microsoft.com/office/infopath/2007/PartnerControls"/>
    <xsd:element name="RegistratieDatum" ma:index="8" nillable="true" ma:displayName="Registratiedatum" ma:description="Registratiedatum" ma:internalName="RegistratieDatum">
      <xsd:simpleType>
        <xsd:restriction base="dms:DateTime"/>
      </xsd:simpleType>
    </xsd:element>
    <xsd:element name="OntvangstDatum" ma:index="9" nillable="true" ma:displayName="Ontvangstdatum" ma:description="Ontvangstdatum" ma:internalName="OntvangstDatum">
      <xsd:simpleType>
        <xsd:restriction base="dms:DateTime"/>
      </xsd:simpleType>
    </xsd:element>
    <xsd:element name="DocumentType" ma:index="10" ma:displayName="Documenttype" ma:description="Documenttype" ma:format="Dropdown" ma:internalName="DocumentType">
      <xsd:simpleType>
        <xsd:restriction base="dms:Choice">
          <xsd:enumeration value="Aanvraag"/>
          <xsd:enumeration value="Ontwerp"/>
          <xsd:enumeration value="Gunning"/>
          <xsd:enumeration value="Gunning: Offerte"/>
          <xsd:enumeration value="Betaling"/>
          <xsd:enumeration value="Vorderingsstaat"/>
          <xsd:enumeration value="Eindafrekening"/>
          <xsd:enumeration value="Zakelijk recht"/>
          <xsd:enumeration value="Lening"/>
          <xsd:enumeration value="Andere"/>
          <xsd:enumeration value="Onbekend"/>
        </xsd:restriction>
      </xsd:simpleType>
    </xsd:element>
    <xsd:element name="DossierNummer" ma:index="11" nillable="true" ma:displayName="Dossiernummer" ma:description="Dossiernummer" ma:internalName="DossierNummer">
      <xsd:simpleType>
        <xsd:restriction base="dms:Unknown"/>
      </xsd:simpleType>
    </xsd:element>
    <xsd:element name="Bestemmeling" ma:index="12" nillable="true" ma:displayName="Bestemmeling" ma:description="Bestemmeling" ma:internalName="Bestemmeling">
      <xsd:simpleType>
        <xsd:restriction base="dms:Text">
          <xsd:maxLength value="100"/>
        </xsd:restriction>
      </xsd:simpleType>
    </xsd:element>
    <xsd:element name="BestemmingPapier" ma:index="13" ma:displayName="Bestemming papier" ma:description="Bestemming papier" ma:internalName="BestemmingPapier">
      <xsd:simpleType>
        <xsd:restriction base="dms:Choice">
          <xsd:enumeration value="Archiveren"/>
          <xsd:enumeration value="Terug te stu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a735926c-a76e-4dde-beaa-31a6fcaa6152" elementFormDefault="qualified">
    <xsd:import namespace="http://schemas.microsoft.com/office/2006/documentManagement/types"/>
    <xsd:import namespace="http://schemas.microsoft.com/office/infopath/2007/PartnerControls"/>
    <xsd:element name="Groep" ma:index="14" nillable="true" ma:displayName="Groep" ma:internalName="Groe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0C2E00D2-D412-42E0-B841-98F62BE4F868}">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c16af29e-b8ae-487a-8dfa-87db33eb7aad"/>
    <ds:schemaRef ds:uri="http://purl.org/dc/elements/1.1/"/>
    <ds:schemaRef ds:uri="a735926c-a76e-4dde-beaa-31a6fcaa6152"/>
    <ds:schemaRef ds:uri="http://www.w3.org/XML/1998/namespace"/>
    <ds:schemaRef ds:uri="http://purl.org/dc/dcmitype/"/>
  </ds:schemaRefs>
</ds:datastoreItem>
</file>

<file path=customXml/itemProps3.xml><?xml version="1.0" encoding="utf-8"?>
<ds:datastoreItem xmlns:ds="http://schemas.openxmlformats.org/officeDocument/2006/customXml" ds:itemID="{AF102284-A09F-4B72-9EB7-996B85E64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af29e-b8ae-487a-8dfa-87db33eb7aad"/>
    <ds:schemaRef ds:uri="a735926c-a76e-4dde-beaa-31a6fcaa6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176</vt:i4>
      </vt:variant>
    </vt:vector>
  </HeadingPairs>
  <TitlesOfParts>
    <vt:vector size="177"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BerekeningBestaandeBrutoOppervlakte_fldGebouwcode1</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BerekeningBestaandeBrutoOppervlakte_fldGebouwcodeAfbraak1</vt:lpstr>
      <vt:lpstr>BerekeningBestaandeBrutoOppervlakte_fldGebouwcodeAfbraak2</vt:lpstr>
      <vt:lpstr>BerekeningFysischeNorm_fldAantalFiets</vt:lpstr>
      <vt:lpstr>BerekeningFysischeNorm_fldAantalKleuters</vt:lpstr>
      <vt:lpstr>BerekeningFysischeNorm_fldAantalLeerlingenLagere</vt:lpstr>
      <vt:lpstr>BerekeningFysischeNorm_fldAantalLeerlingenOnderwijstype1en8</vt:lpstr>
      <vt:lpstr>BerekeningFysischeNorm_fldAantalPersoneelsledenHalveOpdracht</vt:lpstr>
      <vt:lpstr>BerekeningFysischeNorm_fldAantalUurAnglicaanseLevensbeschouwing</vt:lpstr>
      <vt:lpstr>BerekeningFysischeNorm_fldAantalUurCultuurLevensbeschouwing</vt:lpstr>
      <vt:lpstr>BerekeningFysischeNorm_fldAantalUurIslamitischeLevensbeschouwing</vt:lpstr>
      <vt:lpstr>BerekeningFysischeNorm_fldAantalUurIsrealitischeLevenbeschouwing</vt:lpstr>
      <vt:lpstr>BerekeningFysischeNorm_fldAantalUurKatholiekeLevensbeschouwing</vt:lpstr>
      <vt:lpstr>BerekeningFysischeNorm_fldAantalUurNietConfessioneleLevensbeschouwing</vt:lpstr>
      <vt:lpstr>BerekeningFysischeNorm_fldAantalUurOrthodoxeLevensbeschouwing</vt:lpstr>
      <vt:lpstr>BerekeningFysischeNorm_fldAantalUurProtestantseLevensbeschouwing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Ondertekening_fldFunctie</vt:lpstr>
      <vt:lpstr>Ondertekening_fldHandtekening</vt:lpstr>
      <vt:lpstr>Ondertekening_fldNaam</vt:lpstr>
      <vt:lpstr>Ondertekening_fldOndertekeningsDatum</vt:lpstr>
      <vt:lpstr>Ontvangstdatum_fldOntvangstdatum</vt:lpstr>
      <vt:lpstr>OppervlakteNieuwbouwEnKostprijs_fldBouwjaarLokalenLOGebouw1Aankoop</vt:lpstr>
      <vt:lpstr>OppervlakteNieuwbouwEnKostprijs_fldBouwjaarLokalenLOGebouw1Afbraak</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OppervlakteNieuwbouwEnKostprijs_fldBrutoOppLokalenLOGebouw1Aankoop</vt:lpstr>
      <vt:lpstr>OppervlakteNieuwbouwEnKostprijs_fldBrutoOppLokalenLOGebouw1Afbraak</vt:lpstr>
      <vt:lpstr>OppervlakteNieuwbouwEnKostprijs_fldBrutoOppOpenSpeelplaatsAfbraak</vt:lpstr>
      <vt:lpstr>OppervlakteNieuwbouwEnKostprijs_fldBrutoOppOverdekteSpeelplaatsAfbraak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OppervlakteNieuwbouwEnKostprijs_fldKostprijsLokalenLOGebouw1Aankoop</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Hoogsteyns Frederik</cp:lastModifiedBy>
  <cp:lastPrinted>2020-04-15T06:46:36Z</cp:lastPrinted>
  <dcterms:created xsi:type="dcterms:W3CDTF">2018-11-26T12:43:02Z</dcterms:created>
  <dcterms:modified xsi:type="dcterms:W3CDTF">2022-10-26T14:17:22Z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0x0101005A3792A7BE1240F8AF45D02FC33F38AF00A1C97E966CDC4BF0B14F589E5C154B6B00B943CBB1D069154FADE2F9352E934531</vt:lpwstr>
  </property>
  <property fmtid="{D5CDD505-2E9C-101B-9397-08002B2CF9AE}" pid="3" name="DossierNummerColligo">
    <vt:lpwstr/>
  </property>
</Properties>
</file>