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https://vlaamseoverheid-my.sharepoint.com/personal/katleen_maesen_vlaanderen_be/Documents/2024/formulieren/AGION/240219_definitieve versies/"/>
    </mc:Choice>
  </mc:AlternateContent>
  <xr:revisionPtr revIDLastSave="0" documentId="8_{E98FE9B7-68C3-4171-A732-C03BB4706CDF}" xr6:coauthVersionLast="47" xr6:coauthVersionMax="47" xr10:uidLastSave="{00000000-0000-0000-0000-000000000000}"/>
  <workbookProtection workbookAlgorithmName="SHA-512" workbookHashValue="nPDJu3kjSAJecWmMxkh6QwZPW3siMkHS/pJC1JEwWZ4338UNYiuXEA5vZTLmXCL9nHh9UdSoVK4y+8wgN+OUYw==" workbookSaltValue="2zpd9Lf3fNMaeJajjDJFXg==" workbookSpinCount="100000" lockStructure="1"/>
  <bookViews>
    <workbookView xWindow="-108" yWindow="-108" windowWidth="23256" windowHeight="12576" xr2:uid="{00000000-000D-0000-FFFF-FFFF00000000}"/>
  </bookViews>
  <sheets>
    <sheet name="aanvraag" sheetId="1" r:id="rId1"/>
  </sheets>
  <definedNames>
    <definedName name="AardAanvraag_fldAantalBijkomendePlaatsen">aanvraag!$B$340</definedName>
    <definedName name="AardAanvraag_fldAantalLeerlingenNieuweInfra">aanvraag!$B$346</definedName>
    <definedName name="AardAanvraag_fldAanvraagInfrastructuurRuimte">aanvraag!$I$255</definedName>
    <definedName name="AardAanvraag_fldAanvraagMotiveerGeplandeWerken">aanvraag!$B$279</definedName>
    <definedName name="AardAanvraag_fldAanvraagOmschrijfGeplandeWerken">aanvraag!$B$259</definedName>
    <definedName name="AardAanvraag_fldBovenvermeldeWerkenSchadeloosstellingBedrag">aanvraag!$W$307</definedName>
    <definedName name="AardAanvraag_fldDatumUitvoeringsperiodeMaanden">aanvraag!$B$303</definedName>
    <definedName name="AardAanvraag_fldDatumUitvoeringWerkenJaar">aanvraag!$J$297:$M$297</definedName>
    <definedName name="AardAanvraag_fldDatumUitvoeringWerkenMaand">aanvraag!$E$297:$F$297</definedName>
    <definedName name="AardAanvraag_fldSubsidiesAndereOverhedenAndereWaarde">aanvraag!$J$329</definedName>
    <definedName name="AdministratieveGegevens_fldAankoopDossier">aanvraag!$AE$52</definedName>
    <definedName name="AdministratieveGegevens_fldBIC">aanvraag!$I$154:$P$154</definedName>
    <definedName name="AdministratieveGegevens_fldCoördinerendeIMemail">aanvraag!$Q$147</definedName>
    <definedName name="AdministratieveGegevens_fldCoördinerendeIMGemeente">aanvraag!$V$141</definedName>
    <definedName name="AdministratieveGegevens_fldCoördinerendeIMGSM">aanvraag!$Q$145</definedName>
    <definedName name="AdministratieveGegevens_fldCoördinerendeIMNaam">aanvraag!$Q$137</definedName>
    <definedName name="AdministratieveGegevens_fldCoördinerendeIMNr">aanvraag!$AM$139</definedName>
    <definedName name="AdministratieveGegevens_fldCoördinerendeIMPostcode">aanvraag!$Q$141</definedName>
    <definedName name="AdministratieveGegevens_fldCoördinerendeIMStraat">aanvraag!$Q$139</definedName>
    <definedName name="AdministratieveGegevens_fldCoördinerendeIMTelefoon">aanvraag!$Q$143</definedName>
    <definedName name="AdministratieveGegevens_fldDossiernummer1">aanvraag!$X$68</definedName>
    <definedName name="AdministratieveGegevens_fldDossiernummer2">aanvraag!$AC$68</definedName>
    <definedName name="AdministratieveGegevens_fldDossiernummer3">aanvraag!$AH$68</definedName>
    <definedName name="AdministratieveGegevens_fldDossiernummer4">aanvraag!$AM$68</definedName>
    <definedName name="AdministratieveGegevens_fldIBAN">aanvraag!$I$152:$X$152</definedName>
    <definedName name="AdministratieveGegevens_fldIMKBO">aanvraag!$B$158:$E$158,aanvraag!$F$158:$I$158,aanvraag!$K$158:$M$158</definedName>
    <definedName name="AdministratieveGegevens_fldKadastraleGegevensWerkenDatumAkte">aanvraag!$S$117:$T$117,aanvraag!$Y$117:$Z$117,aanvraag!$AD$117:$AG$117</definedName>
    <definedName name="AdministratieveGegevens_fldKadastraleGegevensWerkenDatumAkte1">aanvraag!$S$119:$T$119,aanvraag!$Y$119:$Z$119,aanvraag!$AD$119:$AG$119</definedName>
    <definedName name="AdministratieveGegevens_fldLocatieWerkenAdres">aanvraag!$Q$104</definedName>
    <definedName name="AdministratieveGegevens_fldLocatieWerkenGemeente">aanvraag!$V$106</definedName>
    <definedName name="AdministratieveGegevens_fldLocatieWerkenNaam">aanvraag!$Q$102</definedName>
    <definedName name="AdministratieveGegevens_fldLocatieWerkenNr">aanvraag!$AM$104</definedName>
    <definedName name="AdministratieveGegevens_fldLocatieWerkenPostcode">aanvraag!$Q$106</definedName>
    <definedName name="AdministratieveGegevens_fldOnderwijsinstellingGemeente">aanvraag!$V$87</definedName>
    <definedName name="AdministratieveGegevens_fldOnderwijsinstellingNaam">aanvraag!$Q$83</definedName>
    <definedName name="AdministratieveGegevens_fldOnderwijsinstellingNr">aanvraag!$AM$85</definedName>
    <definedName name="AdministratieveGegevens_fldOnderwijsinstellingPostcode">aanvraag!$Q$87</definedName>
    <definedName name="AdministratieveGegevens_fldOnderwijsinstellingStraat">aanvraag!$Q$85</definedName>
    <definedName name="AdministratieveGegevens_fldSamenMetAndereVestiging">aanvraag!$AE$163</definedName>
    <definedName name="AdministratieveGegevens_fldSchoolbestuurGemeente">aanvraag!$V$77</definedName>
    <definedName name="AdministratieveGegevens_fldSchoolbestuurKBO">aanvraag!$Q$79:$T$79,aanvraag!$V$79:$X$79,aanvraag!$Z$79:$AB$79</definedName>
    <definedName name="AdministratieveGegevens_fldSchoolbestuurNaam">aanvraag!$Q$73</definedName>
    <definedName name="AdministratieveGegevens_fldSchoolbestuurNr">aanvraag!$AM$75</definedName>
    <definedName name="AdministratieveGegevens_fldSchoolbestuurPostcode">aanvraag!$Q$77</definedName>
    <definedName name="AdministratieveGegevens_fldSchoolbestuurStraat">aanvraag!$Q$75</definedName>
    <definedName name="AdministratieveGegevens_fldVestigingGemeente">aanvraag!$V$96</definedName>
    <definedName name="AdministratieveGegevens_fldVestigingNaam">aanvraag!$Q$92</definedName>
    <definedName name="AdministratieveGegevens_fldVestigingNr">aanvraag!$AM$94</definedName>
    <definedName name="AdministratieveGegevens_fldVestigingPostcode">aanvraag!$Q$96</definedName>
    <definedName name="AdministratieveGegevens_fldVestigingsnummer">aanvraag!$Q$98</definedName>
    <definedName name="AdministratieveGegevens_fldVestigingStraat">aanvraag!$Q$94</definedName>
    <definedName name="AdministratieveGegevens_fldVestigingWerkenAfdeling">aanvraag!$Q$110</definedName>
    <definedName name="AdministratieveGegevens_fldVestigingWerkenNr">aanvraag!$Q$114</definedName>
    <definedName name="AdministratieveGegevens_fldVestigingWerkenOppervlakteARE">aanvraag!$Z$116</definedName>
    <definedName name="AdministratieveGegevens_fldVestigingWerkenOppervlakteCA">aanvraag!$AI$116</definedName>
    <definedName name="AdministratieveGegevens_fldVestigingWerkenOppervlakteHA">aanvraag!$Q$116</definedName>
    <definedName name="AdministratieveGegevens_fldVestigingWerkenSectie">aanvraag!$Q$112</definedName>
    <definedName name="_xlnm.Print_Area" localSheetId="0">aanvraag!$A$1:$AR$736</definedName>
    <definedName name="BerekeningBestaandBrutoOppervlakte_fldGebouwAfgebrokenOfOntrokkenBouwjaarGebouw1">aanvraag!$P$487</definedName>
    <definedName name="BerekeningBestaandBrutoOppervlakte_fldGebouwAfgebrokenOfOntrokkenBouwjaarGebouw2">aanvraag!$P$489</definedName>
    <definedName name="BerekeningBestaandBrutoOppervlakte_fldGebouwAfgebrokenOfOntrokkenBrutoOppM2Gebouw1">aanvraag!$G$487</definedName>
    <definedName name="BerekeningBestaandBrutoOppervlakte_fldGebouwAfgebrokenOfOntrokkenBrutoOppM2Gebouw2">aanvraag!$G$489</definedName>
    <definedName name="BerekeningBestaandBrutoOppervlakte_fldGebouwcode1">aanvraag!$B$461</definedName>
    <definedName name="BerekeningBestaandBrutoOppervlakte_fldGebouwcode2">aanvraag!$B$463</definedName>
    <definedName name="BerekeningBestaandBrutoOppervlakte_fldGebouwcode3">aanvraag!$B$465</definedName>
    <definedName name="BerekeningBestaandBrutoOppervlakte_fldGebouwcode4">aanvraag!$B$467</definedName>
    <definedName name="BerekeningBestaandBrutoOppervlakte_fldGebouwcode5">aanvraag!$B$469</definedName>
    <definedName name="BerekeningBestaandBrutoOppervlakte_fldGebouwcode6">aanvraag!$B$471</definedName>
    <definedName name="BerekeningBestaandBrutoOppervlakte_fldGebouwcode7">aanvraag!$B$473</definedName>
    <definedName name="BerekeningBestaandBrutoOppervlakte_fldGebouwcode8">aanvraag!$B$475</definedName>
    <definedName name="BerekeningBestaandBrutoOppervlakte_fldGebouwcodeAfbraak1">aanvraag!$B$487</definedName>
    <definedName name="BerekeningBestaandBrutoOppervlakte_fldGebouwcodeAfbraak2">aanvraag!$B$489</definedName>
    <definedName name="BerekeningBestaandBrutoOppervlakte_fldGenormeerdeOmgevingBehoudenBrutoOppM2Fietsenberging">aanvraag!$Q$539</definedName>
    <definedName name="BerekeningBestaandBrutoOppervlakte_fldGenormeerdeOmgevingBehoudenBrutoOppM2OpenEnOverdekteSpeelplaats">aanvraag!$Q$541</definedName>
    <definedName name="BerekeningBestaandBrutoOppervlakte_fldGenormeerdeOmgevingBehoudenBrutoOppM2OverdekteSpeelplaats">aanvraag!$Q$537</definedName>
    <definedName name="BerekeningBestaandBrutoOppervlakte_fldGenormeerdeOmgevingBehoudenBrutoOppM2ParkeerEnManoeuvreerruimte">aanvraag!$Q$543</definedName>
    <definedName name="BerekeningBestaandBrutoOppervlakte_fldLokaalLOAfgebrokenOfOntrokkenBouwjaarGebouw1">aanvraag!$P$515</definedName>
    <definedName name="BerekeningBestaandBrutoOppervlakte_fldLokaalLOAfgebrokenOfOntrokkenBouwjaarGebouw2">aanvraag!$P$517</definedName>
    <definedName name="BerekeningBestaandBrutoOppervlakte_fldLokaalLOAfgebrokenOfOntrokkenBrutoOppM2Gebouw1">aanvraag!$G$515</definedName>
    <definedName name="BerekeningBestaandBrutoOppervlakte_fldLokaalLOAfgebrokenOfOntrokkenBrutoOppM2Gebouw2">aanvraag!$G$517</definedName>
    <definedName name="BerekeningBestaandBrutoOppervlakte_fldLokaalLOAfgebrokenOfOntrokkenGebouwcodeGebouw1">aanvraag!$B$515</definedName>
    <definedName name="BerekeningBestaandBrutoOppervlakte_fldLokaalLOAfgebrokenOfOntrokkenGebouwcodeGebouw2">aanvraag!$B$517</definedName>
    <definedName name="BerekeningBestaandBrutoOppervlakte_fldLokaalLOBouwjaarGebouw1">aanvraag!$S$499</definedName>
    <definedName name="BerekeningBestaandBrutoOppervlakte_fldLokaalLOBouwjaarGebouw2">aanvraag!$S$501</definedName>
    <definedName name="BerekeningBestaandBrutoOppervlakte_fldLokaalLOBouwjaarGebouw3">aanvraag!$S$503</definedName>
    <definedName name="BerekeningBestaandBrutoOppervlakte_fldLokaalLOBrutoOppM2Gebouw1">aanvraag!$I$499</definedName>
    <definedName name="BerekeningBestaandBrutoOppervlakte_fldLokaalLOBrutoOppM2Gebouw2">aanvraag!$I$501</definedName>
    <definedName name="BerekeningBestaandBrutoOppervlakte_fldLokaalLOBrutoOppM2Gebouw3">aanvraag!$I$503</definedName>
    <definedName name="BerekeningBestaandBrutoOppervlakte_fldLokaalLOGebouwCodeGebouw1">aanvraag!$B$499</definedName>
    <definedName name="BerekeningBestaandBrutoOppervlakte_fldLokaalLOGebouwCodeGebouw2">aanvraag!$B$501</definedName>
    <definedName name="BerekeningBestaandBrutoOppervlakte_fldLokaalLOGebouwCodeGebouw3">aanvraag!$B$503</definedName>
    <definedName name="BerekeningBestaandBrutoOppervlakte_fldSchoolgebouwenBouwjaarGebouw1">aanvraag!$S$461</definedName>
    <definedName name="BerekeningBestaandBrutoOppervlakte_fldSchoolgebouwenBouwjaarGebouw2">aanvraag!$S$463</definedName>
    <definedName name="BerekeningBestaandBrutoOppervlakte_fldSchoolgebouwenBouwjaarGebouw3">aanvraag!$S$465</definedName>
    <definedName name="BerekeningBestaandBrutoOppervlakte_fldSchoolgebouwenBouwjaarGebouw4">aanvraag!$S$467</definedName>
    <definedName name="BerekeningBestaandBrutoOppervlakte_fldSchoolgebouwenBouwjaarGebouw5">aanvraag!$S$469</definedName>
    <definedName name="BerekeningBestaandBrutoOppervlakte_fldSchoolgebouwenBouwjaarGebouw6">aanvraag!$S$471</definedName>
    <definedName name="BerekeningBestaandBrutoOppervlakte_fldSchoolgebouwenBouwjaarGebouw7">aanvraag!$S$473</definedName>
    <definedName name="BerekeningBestaandBrutoOppervlakte_fldSchoolgebouwenBouwjaarGebouw8">aanvraag!$S$475</definedName>
    <definedName name="BerekeningBestaandBrutoOppervlakte_fldSchoolgebouwenBrutoOppM2Gebouw1">aanvraag!$I$461</definedName>
    <definedName name="BerekeningBestaandBrutoOppervlakte_fldSchoolgebouwenBrutoOppM2Gebouw2">aanvraag!$I$463</definedName>
    <definedName name="BerekeningBestaandBrutoOppervlakte_fldSchoolgebouwenBrutoOppM2Gebouw3">aanvraag!$I$465</definedName>
    <definedName name="BerekeningBestaandBrutoOppervlakte_fldSchoolgebouwenBrutoOppM2Gebouw4">aanvraag!$I$467</definedName>
    <definedName name="BerekeningBestaandBrutoOppervlakte_fldSchoolgebouwenBrutoOppM2Gebouw5">aanvraag!$I$469</definedName>
    <definedName name="BerekeningBestaandBrutoOppervlakte_fldSchoolgebouwenBrutoOppM2Gebouw6">aanvraag!$I$471</definedName>
    <definedName name="BerekeningBestaandBrutoOppervlakte_fldSchoolgebouwenBrutoOppM2Gebouw7">aanvraag!$I$473</definedName>
    <definedName name="BerekeningBestaandBrutoOppervlakte_fldSchoolgebouwenBrutoOppM2Gebouw8">aanvraag!$I$475</definedName>
    <definedName name="BerekeningBestaandBrutoOppervlakte_fldTechnischeLokalenBrutoOppM2AndereLokalen">aanvraag!$Q$533</definedName>
    <definedName name="BerekeningBestaandBrutoOppervlakte_fldTechnischeLokalenBrutoOppM2Hoogspanningscabine">aanvraag!$Q$527</definedName>
    <definedName name="BerekeningBestaandBrutoOppervlakte_fldTechnischeLokalenBrutoOppM2Machinekamer">aanvraag!$Q$529</definedName>
    <definedName name="BerekeningBestaandBrutoOppervlakte_fldTechnischeLokalenBrutoOppM2OpslagplaatsBrandstof">aanvraag!$Q$531</definedName>
    <definedName name="BerekeningBestaandBrutoOppervlakte_fldTechnischeLokalenBrutoOppM2Stookplaats1">aanvraag!$Q$523</definedName>
    <definedName name="BerekeningBestaandBrutoOppervlakte_fldTechnischeLokalenBrutoOppM2Stookplaats2">aanvraag!$Q$525</definedName>
    <definedName name="BerekeningFysischeNorm_fldAantalFiets">aanvraag!$B$389</definedName>
    <definedName name="BerekeningFysischeNorm_fldAantalKleuters">aanvraag!$Q$381</definedName>
    <definedName name="BerekeningFysischeNorm_fldAantalLeerlingenLagere">aanvraag!$Q$383</definedName>
    <definedName name="BerekeningFysischeNorm_fldAantalPersoneelsledenHalveOpdracht">aanvraag!$B$393</definedName>
    <definedName name="BerekeningFysischeNorm_fldAantalUurAnglicaanseLevensbeschouwing">aanvraag!$Q$407</definedName>
    <definedName name="BerekeningFysischeNorm_fldAantalUurCultuurLevensbeschouwing">aanvraag!$Q$411</definedName>
    <definedName name="BerekeningFysischeNorm_fldAantalUurIslamitischeLevensbeschouwing">aanvraag!$Q$403</definedName>
    <definedName name="BerekeningFysischeNorm_fldAantalUurIsrealitischeLevenbeschouwing">aanvraag!$Q$401</definedName>
    <definedName name="BerekeningFysischeNorm_fldAantalUurKatholiekeLevensbeschouwing">aanvraag!$Q$397</definedName>
    <definedName name="BerekeningFysischeNorm_fldAantalUurNietConfessioneleLevensbeschouwing">aanvraag!$Q$409</definedName>
    <definedName name="BerekeningFysischeNorm_fldAantalUurOrthodoxeLevensbeschouwing">aanvraag!$Q$405</definedName>
    <definedName name="BerekeningFysischeNorm_fldAantalUurProtestantseLevensbeschouwing">aanvraag!$Q$399</definedName>
    <definedName name="BerekeningTotaleKostprijs_fldTotaleKostprijsAfbraakwerken">aanvraag!$R$626</definedName>
    <definedName name="BerekeningTotaleKostprijs_fldTotaleKostprijsEersteUitrustingLokalenLO">aanvraag!$R$651</definedName>
    <definedName name="BerekeningTotaleKostprijs_fldTotaleKostprijsEersteUitrustingOpenSpeelplaats">aanvraag!$R$655</definedName>
    <definedName name="BerekeningTotaleKostprijs_fldTotaleKostprijsEersteUitrustingOverdekteSpeelplaats">aanvraag!$R$653</definedName>
    <definedName name="BerekeningTotaleKostprijs_fldTotaleKostprijsEersteUitrustingSchoolgebouwen">aanvraag!$R$649</definedName>
    <definedName name="GegevensActualisatie_fldOmschrijvingDuurzaamheid">aanvraag!$B$356</definedName>
    <definedName name="GegevensActualisatie_fldOmschrijvingMultifunctionaliteit">aanvraag!$B$351</definedName>
    <definedName name="GegevensSubsidiewaarden_fldInstellingAdministratieveZetelGemeente">aanvraag!$V$202</definedName>
    <definedName name="GegevensSubsidiewaarden_fldInstellingAdministratieveZetelHuisnummer">aanvraag!$AM$200</definedName>
    <definedName name="GegevensSubsidiewaarden_fldInstellingAdministratieveZetelPostnummer">aanvraag!$Q$202</definedName>
    <definedName name="GegevensSubsidiewaarden_fldInstellingAdministratieveZetelStraat">aanvraag!$Q$200</definedName>
    <definedName name="GegevensSubsidiewaarden_fldInstellingBeschikbaarGebouwGemeente">aanvraag!$V$208</definedName>
    <definedName name="GegevensSubsidiewaarden_fldInstellingBeschikbaarGebouwHuisnummer">aanvraag!$AM$206</definedName>
    <definedName name="GegevensSubsidiewaarden_fldInstellingBeschikbaarGebouwPostnummer">aanvraag!$Q$208</definedName>
    <definedName name="GegevensSubsidiewaarden_fldInstellingBeschikbaarGebouwStraat">aanvraag!$Q$206</definedName>
    <definedName name="GegevensSubsidiewaarden_fldInstellingInrichtendeMachtOfSchoolbestuur">aanvraag!$Q$195</definedName>
    <definedName name="Ondertekening_fdlOndertekeningVoorEnAchternaam">aanvraag!$O$726</definedName>
    <definedName name="Ondertekening_fldOndertekeningFunctie">aanvraag!$O$728</definedName>
    <definedName name="Ondertekening_fldOndertekeningHandtekening">aanvraag!$O$720</definedName>
    <definedName name="Ondertekening_fldOndertekeningsDatum">aanvraag!$Q$718:$R$718,aanvraag!$W$718:$X$718,aanvraag!$AB$718:$AE$718</definedName>
    <definedName name="Ontvangstdatum_fldOntvangstdatum">aanvraag!$AI$10</definedName>
    <definedName name="OppervlakteNieuwbouwEnKostprijs_fldNieuwbouwBrutoOppM2LokalenLO">aanvraag!$Q$561</definedName>
    <definedName name="OppervlakteNieuwbouwEnKostprijs_fldNieuwbouwBrutoOppM2Schoolgebouwen">aanvraag!$Q$559</definedName>
    <definedName name="OppervlakteNieuwbouwEnKostprijs_fldNieuwbouwBrutoOppM2TechnischeLokalen">aanvraag!$Q$563</definedName>
    <definedName name="OppervlakteNieuwbouwEnKostprijs_fldNieuwbouwGenormeerdeOmgevingBrutoOppM2Fietsenberging">aanvraag!$Q$573</definedName>
    <definedName name="OppervlakteNieuwbouwEnKostprijs_fldNieuwbouwGenormeerdeOmgevingBrutoOppM2OpenSpeelplaats">aanvraag!$Q$571</definedName>
    <definedName name="OppervlakteNieuwbouwEnKostprijs_fldNieuwbouwGenormeerdeOmgevingBrutoOppM2OverdekteSpeelplaats">aanvraag!$Q$569</definedName>
    <definedName name="OppervlakteNieuwbouwEnKostprijs_fldNieuwbouwGenormeerdeOmgevingBrutoOppM2ParkeerEnManoeuvreerruimte">aanvraag!$Q$575</definedName>
    <definedName name="OppervlakteNieuwbouwEnKostprijs_fldNieuwbouwGenormeerdeOmgevingKostprijsFietsenberging">aanvraag!$Z$573</definedName>
    <definedName name="OppervlakteNieuwbouwEnKostprijs_fldNieuwbouwGenormeerdeOmgevingKostprijsOpenSpeelplaats">aanvraag!$Z$571</definedName>
    <definedName name="OppervlakteNieuwbouwEnKostprijs_fldNieuwbouwGenormeerdeOmgevingKostprijsOverdekteSpeelplaats">aanvraag!$Z$569</definedName>
    <definedName name="OppervlakteNieuwbouwEnKostprijs_fldNieuwbouwGenormeerdeOmgevingKostprijsParkeerEnManoeuvreerruimte">aanvraag!$Z$575</definedName>
    <definedName name="OppervlakteNieuwbouwEnKostprijs_fldNieuwbouwKostprijsLokalenLO">aanvraag!$Z$561</definedName>
    <definedName name="OppervlakteNieuwbouwEnKostprijs_fldNieuwbouwKostprijsSchoolgebouwen">aanvraag!$Z$559</definedName>
    <definedName name="OppervlakteNieuwbouwEnKostprijs_fldNieuwbouwNietGenormeerdeOmgevingKostprijs">aanvraag!$B$583</definedName>
    <definedName name="OppervlakteVerbouwingswerkenEnKostprijs_fldVerbouwingswerkenBrutoOppM2LokalenLO">aanvraag!$Q$601</definedName>
    <definedName name="OppervlakteVerbouwingswerkenEnKostprijs_fldVerbouwingswerkenBrutoOppM2Schoolgebouwen">aanvraag!$Q$599</definedName>
    <definedName name="OppervlakteVerbouwingswerkenEnKostprijs_fldVerbouwingswerkenBrutoOppM2TechnischeLokalen">aanvraag!$Q$603</definedName>
    <definedName name="OppervlakteVerbouwingswerkenEnKostprijs_fldVerbouwingswerkenGenormeerdeOmgevingswerkenBrutoOppM2Fietsenberging">aanvraag!$Q$613</definedName>
    <definedName name="OppervlakteVerbouwingswerkenEnKostprijs_fldVerbouwingswerkenGenormeerdeOmgevingswerkenBrutoOppM2OpenSpeelplaats">aanvraag!$Q$611</definedName>
    <definedName name="OppervlakteVerbouwingswerkenEnKostprijs_fldVerbouwingswerkenGenormeerdeOmgevingswerkenBrutoOppM2OverdekteSpeelplaats">aanvraag!$Q$609</definedName>
    <definedName name="OppervlakteVerbouwingswerkenEnKostprijs_fldVerbouwingswerkenGenormeerdeOmgevingswerkenBrutoOppM2ParkeerEnManoeuvreerruimte">aanvraag!$Q$615</definedName>
    <definedName name="OppervlakteVerbouwingswerkenEnKostprijs_fldVerbouwingswerkenGenormeerdeOmgevingswerkenKostprijsFietsenberging">aanvraag!$Z$613</definedName>
    <definedName name="OppervlakteVerbouwingswerkenEnKostprijs_fldVerbouwingswerkenGenormeerdeOmgevingswerkenKostprijsOpenSpeelplaats">aanvraag!$Z$611</definedName>
    <definedName name="OppervlakteVerbouwingswerkenEnKostprijs_fldVerbouwingswerkenGenormeerdeOmgevingswerkenKostprijsOverdekteSpeelplaats">aanvraag!$Z$609</definedName>
    <definedName name="OppervlakteVerbouwingswerkenEnKostprijs_fldVerbouwingswerkenGenormeerdeOmgevingswerkenKostprijsParkeerEnManoeuvreerruimte">aanvraag!$Z$615</definedName>
    <definedName name="OppervlakteVerbouwingswerkenEnKostprijs_fldVerbouwingswerkenKostprijsLokalenLO">aanvraag!$Z$601</definedName>
    <definedName name="OppervlakteVerbouwingswerkenEnKostprijs_fldVerbouwingswerkenKostprijsSchoolgebouwen">aanvraag!$Z$599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601" i="1" l="1"/>
  <c r="AI599" i="1"/>
  <c r="AI561" i="1"/>
  <c r="AI559" i="1"/>
  <c r="Z563" i="1"/>
  <c r="W684" i="1"/>
  <c r="P684" i="1"/>
  <c r="W682" i="1"/>
  <c r="P682" i="1"/>
  <c r="W680" i="1"/>
  <c r="P680" i="1"/>
  <c r="W678" i="1"/>
  <c r="P678" i="1"/>
  <c r="W676" i="1"/>
  <c r="P676" i="1"/>
  <c r="W674" i="1"/>
  <c r="W672" i="1"/>
  <c r="R647" i="1"/>
  <c r="R642" i="1"/>
  <c r="R640" i="1"/>
  <c r="R638" i="1"/>
  <c r="R635" i="1"/>
  <c r="R630" i="1"/>
  <c r="R628" i="1"/>
  <c r="Z603" i="1"/>
  <c r="Z644" i="1"/>
  <c r="Z632" i="1"/>
  <c r="X517" i="1"/>
  <c r="X515" i="1"/>
  <c r="AB503" i="1"/>
  <c r="AB501" i="1"/>
  <c r="AB499" i="1"/>
  <c r="X489" i="1"/>
  <c r="X487" i="1"/>
  <c r="AF475" i="1"/>
  <c r="AF473" i="1"/>
  <c r="AF471" i="1"/>
  <c r="AF469" i="1"/>
  <c r="AF467" i="1"/>
  <c r="AF465" i="1"/>
  <c r="AF463" i="1"/>
  <c r="AF461" i="1"/>
  <c r="Q445" i="1"/>
  <c r="AK684" i="1"/>
  <c r="Q443" i="1"/>
  <c r="AK682" i="1"/>
  <c r="Q414" i="1"/>
  <c r="AQ411" i="1"/>
  <c r="AQ409" i="1"/>
  <c r="AQ407" i="1"/>
  <c r="AQ405" i="1"/>
  <c r="AQ403" i="1"/>
  <c r="AQ401" i="1"/>
  <c r="AQ399" i="1"/>
  <c r="AQ397" i="1"/>
  <c r="Q385" i="1"/>
  <c r="AQ423" i="1"/>
  <c r="Q423" i="1"/>
  <c r="AQ383" i="1"/>
  <c r="AQ381" i="1"/>
  <c r="AD678" i="1"/>
  <c r="AD682" i="1"/>
  <c r="AD676" i="1"/>
  <c r="AJ519" i="1"/>
  <c r="P674" i="1"/>
  <c r="AD674" i="1"/>
  <c r="AK491" i="1"/>
  <c r="P672" i="1"/>
  <c r="AD672" i="1"/>
  <c r="AQ385" i="1"/>
  <c r="B435" i="1"/>
  <c r="AK674" i="1"/>
  <c r="AD680" i="1"/>
  <c r="AQ414" i="1"/>
  <c r="Q427" i="1"/>
  <c r="Q439" i="1"/>
  <c r="AK680" i="1"/>
  <c r="AD684" i="1"/>
  <c r="Q441" i="1"/>
  <c r="AK678" i="1"/>
  <c r="R657" i="1"/>
  <c r="Q425" i="1"/>
  <c r="Q429" i="1"/>
  <c r="Q431" i="1"/>
  <c r="AK672" i="1"/>
</calcChain>
</file>

<file path=xl/sharedStrings.xml><?xml version="1.0" encoding="utf-8"?>
<sst xmlns="http://schemas.openxmlformats.org/spreadsheetml/2006/main" count="495" uniqueCount="280">
  <si>
    <t xml:space="preserve"> </t>
  </si>
  <si>
    <t>Subsidieaanvraag voor een infrastructuurproject in het gewoon basisonderwijs</t>
  </si>
  <si>
    <t>//////////////////////////////////////////////////////////////////////////////////////////////////////////////////////////////////////////////////////</t>
  </si>
  <si>
    <t>Agentschap voor Infrastructuur in het Onderwijs</t>
  </si>
  <si>
    <t>In te vullen door de</t>
  </si>
  <si>
    <t>Afdeling Reguliere Financiering</t>
  </si>
  <si>
    <t>behandelende afdeling</t>
  </si>
  <si>
    <t>Koning Albert II-laan 15, 1210 BRUSSEL</t>
  </si>
  <si>
    <t>ontvangstdatum</t>
  </si>
  <si>
    <r>
      <rPr>
        <b/>
        <sz val="10"/>
        <rFont val="Calibri"/>
        <family val="2"/>
        <scheme val="minor"/>
      </rPr>
      <t xml:space="preserve">T </t>
    </r>
    <r>
      <rPr>
        <sz val="10"/>
        <rFont val="Calibri"/>
        <family val="2"/>
        <scheme val="minor"/>
      </rPr>
      <t xml:space="preserve"> 02 221 05 11 </t>
    </r>
  </si>
  <si>
    <t>info@agion.be</t>
  </si>
  <si>
    <t>www.agion.be</t>
  </si>
  <si>
    <t>Waarvoor dient dit formulier?</t>
  </si>
  <si>
    <t>Met dit formulier vraagt de inrichtende macht van de school, per vestigingsplaats, subsidies aan voor een infrastructuurproject van de school voor gewoon basisonderwijs.</t>
  </si>
  <si>
    <t>Hoe vult u dit formulier in?</t>
  </si>
  <si>
    <t>Kruis het antwoord aan of vul de grijze cel in. De witte cellen worden automatisch ingevuld op basis van de gegevens die u bij andere vragen hebt ingevuld.</t>
  </si>
  <si>
    <t>Waar kunt u terecht voor meer informatie?</t>
  </si>
  <si>
    <t>Op</t>
  </si>
  <si>
    <t xml:space="preserve">vindt u meer informatie over de subsidievoorwaarden, de regelgeving en de terminologie </t>
  </si>
  <si>
    <t xml:space="preserve">die in dit formulier gebruikt wordt. </t>
  </si>
  <si>
    <t>Administratieve gegevens</t>
  </si>
  <si>
    <t>Tot welk onderwijsnet behoort de vestigingsplaats?</t>
  </si>
  <si>
    <t>vrij gesubsidieerd onderwijs</t>
  </si>
  <si>
    <t>gemeentelijk onderwijs</t>
  </si>
  <si>
    <t>provinciaal onderwijs</t>
  </si>
  <si>
    <t>In welke provincie ligt de vestigingsplaats?</t>
  </si>
  <si>
    <t>Antwerpen</t>
  </si>
  <si>
    <t>Limburg</t>
  </si>
  <si>
    <t>Vlaams-Brabant</t>
  </si>
  <si>
    <t>Brussels Hoofdstedelijk Gewest</t>
  </si>
  <si>
    <t>Oost-Vlaanderen</t>
  </si>
  <si>
    <t>West-Vlaanderen</t>
  </si>
  <si>
    <t>Welke procedure is van toepassing op deze aanvraag?</t>
  </si>
  <si>
    <t>De verkorte procedure, de verkorte procedure sanitair en de spoedprocedure zijn niet van toepassing op het gemeentelijk onderwijs.</t>
  </si>
  <si>
    <t>standaardprocedure</t>
  </si>
  <si>
    <t xml:space="preserve">verkorte procedure </t>
  </si>
  <si>
    <t>verkorte procedure sanitair</t>
  </si>
  <si>
    <t xml:space="preserve">spoedprocedure </t>
  </si>
  <si>
    <r>
      <t xml:space="preserve">werken na aankoop. </t>
    </r>
    <r>
      <rPr>
        <b/>
        <sz val="10"/>
        <rFont val="Calibri"/>
        <family val="2"/>
        <scheme val="minor"/>
      </rPr>
      <t>Vul</t>
    </r>
    <r>
      <rPr>
        <sz val="10"/>
        <rFont val="Calibri"/>
        <family val="2"/>
        <scheme val="minor"/>
      </rPr>
      <t xml:space="preserve"> </t>
    </r>
    <r>
      <rPr>
        <b/>
        <sz val="10"/>
        <rFont val="Calibri"/>
        <family val="2"/>
        <scheme val="minor"/>
      </rPr>
      <t>het dossiernummer in van het aankoopdossier.</t>
    </r>
  </si>
  <si>
    <t xml:space="preserve">Heeft deze aanvraag alleen betrekking op verbouwingswerken van minder dan 125.000 euro (geïndexeerd)? </t>
  </si>
  <si>
    <t>ja</t>
  </si>
  <si>
    <t>nee</t>
  </si>
  <si>
    <t>Dient u deze subsidieaanvraag in via Katholiek Onderwijs Vlaanderen?</t>
  </si>
  <si>
    <t>Staat u al met een of meer dossiers op onze wachtlijst voor een subsidie voor hetzelfde
infrastructuurproject?</t>
  </si>
  <si>
    <r>
      <t xml:space="preserve">ja. </t>
    </r>
    <r>
      <rPr>
        <b/>
        <sz val="10"/>
        <rFont val="Calibri"/>
        <family val="2"/>
        <scheme val="minor"/>
      </rPr>
      <t>Vul het dossiernummer of de dossiernummers in.</t>
    </r>
  </si>
  <si>
    <t>Vul de gegevens van de inrichtende macht in.</t>
  </si>
  <si>
    <t>naam</t>
  </si>
  <si>
    <t>straat en nummer</t>
  </si>
  <si>
    <t>postnummer en gemeente</t>
  </si>
  <si>
    <t>ondernemingsnummer</t>
  </si>
  <si>
    <t>Vul de gegevens van de onderwijsinstelling in.</t>
  </si>
  <si>
    <t>Vul de gegevens van de vestigingsplaats in.</t>
  </si>
  <si>
    <t>instellings- en 
vestigingsplaatsnummer</t>
  </si>
  <si>
    <t>Vul de administratieve gegevens in van de locatie waar de werken worden uitgevoerd.</t>
  </si>
  <si>
    <t>Vul de kadastrale gegevens in van de locatie waar de werken worden uitgevoerd.</t>
  </si>
  <si>
    <t>afdeling</t>
  </si>
  <si>
    <t>sectie</t>
  </si>
  <si>
    <t>nummer(s)</t>
  </si>
  <si>
    <t>oppervlakte van de percelen</t>
  </si>
  <si>
    <t>ha</t>
  </si>
  <si>
    <t>a</t>
  </si>
  <si>
    <t>ca</t>
  </si>
  <si>
    <t>datum akte</t>
  </si>
  <si>
    <t>dag</t>
  </si>
  <si>
    <t>maand</t>
  </si>
  <si>
    <t>jaar</t>
  </si>
  <si>
    <t>Dient u deze subsidieaanvraag samen met een andere inrichtende macht in?</t>
  </si>
  <si>
    <r>
      <t xml:space="preserve">ja. </t>
    </r>
    <r>
      <rPr>
        <i/>
        <sz val="10"/>
        <rFont val="Calibri"/>
        <family val="2"/>
        <scheme val="minor"/>
      </rPr>
      <t>Ga naar vraag 13.</t>
    </r>
  </si>
  <si>
    <r>
      <t xml:space="preserve">nee. </t>
    </r>
    <r>
      <rPr>
        <i/>
        <sz val="10"/>
        <rFont val="Calibri"/>
        <family val="2"/>
        <scheme val="minor"/>
      </rPr>
      <t>Ga naar vraag 14.</t>
    </r>
  </si>
  <si>
    <t>Bent u de coördinerende inrichtende macht voor dit dossier?</t>
  </si>
  <si>
    <t>AGION beschouwt de coördinerende inrichtende macht als eerste aanspreekpunt voor dit dossier. Als u met een andere inrichtende macht een dossier indient, fungeert een van de twee inrichtende machten als coördinerende inrichtende macht.</t>
  </si>
  <si>
    <t>Vul de gegevens in van de contactpersoon bij de coördinerende inrichtende macht voor dit dossier.</t>
  </si>
  <si>
    <t>voor- en achternaam</t>
  </si>
  <si>
    <t>telefoonnummer</t>
  </si>
  <si>
    <t>gsm-nummer</t>
  </si>
  <si>
    <t>e-mailadres</t>
  </si>
  <si>
    <t>Vul de gegevens in van de bankrekening van de coördinerende inrichtende macht waarop de subsidie in het kader van dit dossier overgeschreven moet worden.</t>
  </si>
  <si>
    <t>IBAN</t>
  </si>
  <si>
    <t>BIC</t>
  </si>
  <si>
    <t>Vul het ondernemingsnummer in van de coördinerende inrichtende macht voor dit dossier.</t>
  </si>
  <si>
    <t>Dient u deze subsidieaanvraag ook in voor een of meer andere vestigingsplaatsen (die al dan niet onder de bevoegdheden van dezelfde inrichtende macht vallen)?</t>
  </si>
  <si>
    <r>
      <t xml:space="preserve">ja. </t>
    </r>
    <r>
      <rPr>
        <b/>
        <sz val="10"/>
        <rFont val="Calibri"/>
        <family val="2"/>
        <scheme val="minor"/>
      </rPr>
      <t>Vul het instellings- en vestigingsplaatsnummer in van die vestigingen.</t>
    </r>
  </si>
  <si>
    <t>Gegevens over de subsidievoorwaarden</t>
  </si>
  <si>
    <t>Voldoen uw instelling en de vestiging in kwestie aan de criteria van rationalisatie en programmatie?</t>
  </si>
  <si>
    <r>
      <t xml:space="preserve">nee. </t>
    </r>
    <r>
      <rPr>
        <i/>
        <sz val="10"/>
        <rFont val="Calibri"/>
        <family val="2"/>
        <scheme val="minor"/>
      </rPr>
      <t>U komt niet in aanmerking voor een subsidie.</t>
    </r>
  </si>
  <si>
    <t>Kruis aan in welke hoedanigheid u deze subsidieaanvraag indient.</t>
  </si>
  <si>
    <t>Voeg bij dit formulier een bewijs van zakelijk recht of een bewijs van eigendom als u dat nog niet eerder aan 
AGION hebt bezorgd.</t>
  </si>
  <si>
    <t>eigenaar van de gebouwen waar de werken zullen plaatsvinden</t>
  </si>
  <si>
    <t>houder van een zakelijk recht</t>
  </si>
  <si>
    <t>houder van de optie op een zakelijk recht</t>
  </si>
  <si>
    <t>Is er binnen een straal van één kilometer een beschikbaar schoolgebouw dat volledig onbezet is of dat binnen het schooljaar kan worden vrijgemaakt?</t>
  </si>
  <si>
    <r>
      <t>ja.</t>
    </r>
    <r>
      <rPr>
        <i/>
        <sz val="10"/>
        <rFont val="Calibri"/>
        <family val="2"/>
        <scheme val="minor"/>
      </rPr>
      <t xml:space="preserve"> Ga naar vraag 21.</t>
    </r>
  </si>
  <si>
    <r>
      <t xml:space="preserve">nee. </t>
    </r>
    <r>
      <rPr>
        <i/>
        <sz val="10"/>
        <rFont val="Calibri"/>
        <family val="2"/>
        <scheme val="minor"/>
      </rPr>
      <t>Ga naar vraag 22.</t>
    </r>
  </si>
  <si>
    <t>Vul de gegevens van die instelling in.</t>
  </si>
  <si>
    <t>inrichtende macht of schoolbestuur</t>
  </si>
  <si>
    <t>administratieve zetel</t>
  </si>
  <si>
    <t>beschikbaar gebouw</t>
  </si>
  <si>
    <t>Valt u onder het toepassingsgebied van het decreet open scholen?</t>
  </si>
  <si>
    <t>https://www.agion.be/decreet-over-open-scholen</t>
  </si>
  <si>
    <t>vindt u meer informatie over het toepassingsgebied van het</t>
  </si>
  <si>
    <t>decreet open scholen.</t>
  </si>
  <si>
    <r>
      <t xml:space="preserve">ja. </t>
    </r>
    <r>
      <rPr>
        <b/>
        <sz val="10"/>
        <rFont val="Calibri"/>
        <family val="2"/>
        <scheme val="minor"/>
      </rPr>
      <t>Verklaar u akkoord met de onderstaande voorwaarden door de hokjes aan te kruisen.</t>
    </r>
  </si>
  <si>
    <t>Ik engageer mij om delen van de schoolinfrastructuur, waarvoor ik een reguliere subsidieaanvraag indien, open te stellen voor gebruik door derden volgens de bepalingen in het decreet open scholen. Het engagement betreft de openstelling van de delen van de schoolinfrastructuur die zich in alle redelijkheid lenen tot openstelling na de schooluren.
Uiterlijk bij de actualisatie van de subsidieaanvraag bezorg ik een afdoende onderbouwde motivering over de openstelling, zoals bepaald in het decreet.</t>
  </si>
  <si>
    <t xml:space="preserve">Ik ben ervan op de hoogte dat AGION mijn subsidieaanvraag bij actualisatie niet ontvankelijk zal verklaren en niet zal goedkeuren als ik geen afdoende onderbouwde motivering bezorg en mijn aanvraag niet voldoet aan het decreet open scholen. </t>
  </si>
  <si>
    <t>Aard van de aanvraag</t>
  </si>
  <si>
    <t>Kruis de aard van de aanvraag aan.</t>
  </si>
  <si>
    <r>
      <t xml:space="preserve">Op www.agion.be vindt u wat wordt verstaan onder </t>
    </r>
    <r>
      <rPr>
        <sz val="10"/>
        <rFont val="Calibri"/>
        <family val="2"/>
        <scheme val="minor"/>
      </rPr>
      <t>nieuwbouw</t>
    </r>
    <r>
      <rPr>
        <i/>
        <sz val="10"/>
        <rFont val="Calibri"/>
        <family val="2"/>
        <scheme val="minor"/>
      </rPr>
      <t xml:space="preserve"> en </t>
    </r>
    <r>
      <rPr>
        <sz val="10"/>
        <rFont val="Calibri"/>
        <family val="2"/>
        <scheme val="minor"/>
      </rPr>
      <t>verbouwingswerken</t>
    </r>
    <r>
      <rPr>
        <i/>
        <sz val="10"/>
        <rFont val="Calibri"/>
        <family val="2"/>
        <scheme val="minor"/>
      </rPr>
      <t>.</t>
    </r>
  </si>
  <si>
    <t>nieuwbouw</t>
  </si>
  <si>
    <t>verbouwingswerken</t>
  </si>
  <si>
    <t>Kruis aan in welke infrastructuur de werken worden uitgevoerd.</t>
  </si>
  <si>
    <t>U hoeft deze vraag alleen in te vullen als u deze aanvraag indient via de standaardprocedure of de promotiebouwprocedure die (minstens) betrekking heeft op werken aan gebouwen.</t>
  </si>
  <si>
    <t xml:space="preserve">leslokalen </t>
  </si>
  <si>
    <t>polyvalente zaal en/of refter</t>
  </si>
  <si>
    <t>administratie en/of ondersteuning</t>
  </si>
  <si>
    <t>sanitair</t>
  </si>
  <si>
    <t>turnzaal en/of sporthal</t>
  </si>
  <si>
    <t>andere ruimte:</t>
  </si>
  <si>
    <t>Omschrijf de geplande werken.</t>
  </si>
  <si>
    <t>Motiveer de geplande werken.</t>
  </si>
  <si>
    <t>Geef daarbij aan dat ze passen in een langetermijnvisie.</t>
  </si>
  <si>
    <t>Wat is de voorziene startdatum van de uitvoering van de werken?</t>
  </si>
  <si>
    <t>Wat is de geplande uitvoeringsperiode van de werken?</t>
  </si>
  <si>
    <t xml:space="preserve">U hoeft deze vraag alleen in te vullen als u deze aanvraag indient via de standaardprocedure. </t>
  </si>
  <si>
    <t>maanden</t>
  </si>
  <si>
    <t>Komen de bovenvermelde werken in aanmerking voor een schadeloosstelling van de verzekering?</t>
  </si>
  <si>
    <r>
      <t xml:space="preserve">ja. </t>
    </r>
    <r>
      <rPr>
        <b/>
        <sz val="10"/>
        <rFont val="Calibri"/>
        <family val="2"/>
        <scheme val="minor"/>
      </rPr>
      <t>Hoeveel bedraagt die schadeloosstelling?</t>
    </r>
  </si>
  <si>
    <t>euro</t>
  </si>
  <si>
    <t>Voeg bij dit formulier een attest van de verzekering.</t>
  </si>
  <si>
    <t>Maakt deze aanvraag deel uit van een project in samenwerking met andere overheden of publieke actoren?</t>
  </si>
  <si>
    <r>
      <t xml:space="preserve">ja. </t>
    </r>
    <r>
      <rPr>
        <i/>
        <sz val="10"/>
        <rFont val="Calibri"/>
        <family val="2"/>
        <scheme val="minor"/>
      </rPr>
      <t>Voeg bij dit formulier een beschrijving van de samenwerkingsvoorwaarden. Ga naar vraag 31.</t>
    </r>
  </si>
  <si>
    <r>
      <t xml:space="preserve">nee. </t>
    </r>
    <r>
      <rPr>
        <i/>
        <sz val="10"/>
        <rFont val="Calibri"/>
        <family val="2"/>
        <scheme val="minor"/>
      </rPr>
      <t>Ga naar vraag 32.</t>
    </r>
  </si>
  <si>
    <t>Welke andere overheden of publieke actoren kennen subsidies toe aan het project?</t>
  </si>
  <si>
    <t>agentschap Onroerend Erfgoed</t>
  </si>
  <si>
    <t>VIPA</t>
  </si>
  <si>
    <t>VGC</t>
  </si>
  <si>
    <t>OVAM</t>
  </si>
  <si>
    <t>andere instantie:</t>
  </si>
  <si>
    <t>Worden er voor deze vestigingsplaats bijkomend plaatsen gecreëerd via dit infrastructuurproject, ten opzichte van het aantal leerlingen dat momenteel op deze vestigingsplaats is ingeschreven?</t>
  </si>
  <si>
    <r>
      <t xml:space="preserve">ja. </t>
    </r>
    <r>
      <rPr>
        <i/>
        <sz val="10"/>
        <rFont val="Calibri"/>
        <family val="2"/>
        <scheme val="minor"/>
      </rPr>
      <t>Ga naar vraag 33.</t>
    </r>
  </si>
  <si>
    <r>
      <t xml:space="preserve">nee. </t>
    </r>
    <r>
      <rPr>
        <i/>
        <sz val="10"/>
        <rFont val="Calibri"/>
        <family val="2"/>
        <scheme val="minor"/>
      </rPr>
      <t>Ga naar vraag 34.</t>
    </r>
  </si>
  <si>
    <t>Vul het aantal bijkomende plaatsen in dat wordt gecreëerd via dit infrastructuurproject.</t>
  </si>
  <si>
    <t>bijkomende plaatsen</t>
  </si>
  <si>
    <t>Hoeveel leerlingen zullen de nieuwe of vernieuwde infrastructuur gebruiken?</t>
  </si>
  <si>
    <t xml:space="preserve">Bij een aanvraag voor omgevingswerken, een spoedprocedure of een verkorte procedure hoeft u deze vraag niet in te vullen. </t>
  </si>
  <si>
    <t>leerlingen</t>
  </si>
  <si>
    <t xml:space="preserve">Gegevens bij de actualisatie van uw dossier </t>
  </si>
  <si>
    <t xml:space="preserve">U hoeft deze rubriek alleen in te vullen als AGION u heeft gevraagd om uw dossier te actualiseren. </t>
  </si>
  <si>
    <t>Omschrijf op welke manier het infrastructuurproject aandacht besteedt aan duurzaamheid.</t>
  </si>
  <si>
    <t>Kijk bijvoorbeeld naar energie-efficiëntie, duurzame installaties, comfort en beleving.</t>
  </si>
  <si>
    <t>Berekening van de fysische norm</t>
  </si>
  <si>
    <t>Bij verbouwingswerken met een geraamde kostprijs van minder dan 125.000 euro ( exclusief btw) hoeft u vraag 38 tot en met 41 niet in te vullen.</t>
  </si>
  <si>
    <t>Vul het huidige aantal leerlingen in van de vestigingsplaats waar de werken worden uitgevoerd.</t>
  </si>
  <si>
    <t>Op www.agion.be vindt u welke tellingsdatum u moet gebruiken.</t>
  </si>
  <si>
    <t>aantal kleuters</t>
  </si>
  <si>
    <t>aantal leerlingen in de lagere afdeling</t>
  </si>
  <si>
    <t>totaal aantal leerlingen</t>
  </si>
  <si>
    <t>Vul het aantal leerlingen en personeelsleden in dat met de fiets of bromfiets naar school komt.</t>
  </si>
  <si>
    <t>leerlingen en personeelsleden</t>
  </si>
  <si>
    <t>personeelsleden</t>
  </si>
  <si>
    <t>Vul het aantal uren levensbeschouwelijke lessen in dat niet in het lestijdenpakket is opgenomen.</t>
  </si>
  <si>
    <t>katholieke godsdienst</t>
  </si>
  <si>
    <t>uur</t>
  </si>
  <si>
    <t>protestantse godsdienst</t>
  </si>
  <si>
    <t>israëlitische godsdienst</t>
  </si>
  <si>
    <t>islamitische godsdienst</t>
  </si>
  <si>
    <t>orthodoxe godsdienst</t>
  </si>
  <si>
    <t>anglicaanse godsdienst</t>
  </si>
  <si>
    <t>niet-confessionele zedenleer</t>
  </si>
  <si>
    <t>cultuurbeschouwing</t>
  </si>
  <si>
    <t>totaal
aantal levensbeschouwelijke lessen</t>
  </si>
  <si>
    <t>Berekening van de maximale bruto-oppervlakte</t>
  </si>
  <si>
    <t>Hieronder vindt u de berekening van de maximale bruto-oppervlakte van het schoolgebouw, de lokalen voor lo en de genormeerde omgevingswerken op basis van de gegevens die u hebt ingevuld bij vraag 38 tot en met 41.</t>
  </si>
  <si>
    <t>Toegelaten oppervlakte voor schoolgebouwen</t>
  </si>
  <si>
    <t>volgens de schoolbevolking</t>
  </si>
  <si>
    <t>m²</t>
  </si>
  <si>
    <t>aparte vestiging basisonderwijs</t>
  </si>
  <si>
    <t>voor de levensbeschouwelijke vakken</t>
  </si>
  <si>
    <t>voor lichamelijke opvoeding</t>
  </si>
  <si>
    <t>totaal schoolgebouwen</t>
  </si>
  <si>
    <t>Toegelaten oppervlakte voor lokalen voor lichamelijke opvoeding (LO)</t>
  </si>
  <si>
    <t>Toegelaten oppervlakte voor genormeerde omgevingswerken</t>
  </si>
  <si>
    <t>som open en overdekte speelplaats</t>
  </si>
  <si>
    <t>overdekte speelplaats</t>
  </si>
  <si>
    <t>fietsenbergplaats</t>
  </si>
  <si>
    <t>parkeer- en manoeuvreerruimte</t>
  </si>
  <si>
    <t>Berekening van de bestaande bruto-oppervlakte</t>
  </si>
  <si>
    <t>Bij verbouwingswerken met een geraamde kostprijs van minder dan 125.000 euro ( exclusief btw) hoeft u vraag 44 tot en met 51 niet in te vullen.</t>
  </si>
  <si>
    <t>De bruto-oppervlakte van een gebouw is het geheel van de bruto-oppervlakten van alle vloerniveaus. Meer informatie daarover vindt u op www.agion.be. Voeg de berekeningswijze van de bruto-oppervlakte bij dit formulier.</t>
  </si>
  <si>
    <t>Vul  de gebouwcode, de bruto-oppervlakte en het bouwjaar in van de bestaande schoolgebouwen, met uitsluiting van de lokalen voor lichamelijke opvoeding en de technische lokalen.</t>
  </si>
  <si>
    <t xml:space="preserve">Met de gebouwcode bedoelen we de wijze waarop de gebouwen binnen de school worden aangeduid, bijvoorbeeld blok A, G17. Als de gebouwen in de school geen code of letter hebben, vult u gebouw 1, gebouw 2 ... in. </t>
  </si>
  <si>
    <t>gebouwcode</t>
  </si>
  <si>
    <t>bruto-oppervlakte</t>
  </si>
  <si>
    <t>bouwjaar</t>
  </si>
  <si>
    <t>in aanmerking te nemen bruto-oppervlakte</t>
  </si>
  <si>
    <r>
      <rPr>
        <b/>
        <sz val="10"/>
        <rFont val="Calibri"/>
        <family val="2"/>
        <scheme val="minor"/>
      </rPr>
      <t xml:space="preserve">Als u schoolgebouwen, of een deel ervan, afbreekt of aan de bestemming onttrekt, vul dan voor elk gebouw de gebouwcode en de bruto-oppervlakte in die wordt afgebroken of die aan de bestemming wordt onttrokken.
</t>
    </r>
    <r>
      <rPr>
        <i/>
        <sz val="10"/>
        <rFont val="Calibri"/>
        <family val="2"/>
        <scheme val="minor"/>
      </rPr>
      <t xml:space="preserve">Vermeld ook het bouwjaar. Kruis bij elk gebouw aan of AGION in het verleden subsidies heeft verleend voor de aankoop ervan of voor werken eraan. </t>
    </r>
  </si>
  <si>
    <t xml:space="preserve">Met de gebouwcode bedoelen we de wijze waarop de gebouwen binnen de school worden aangeduid, bijvoorbeeld blok A, G17. Als de gebouwen in de school geen code of letter hebben, vult u gebouw 1, gebouw 2, ... in. </t>
  </si>
  <si>
    <t>gebouw-
code</t>
  </si>
  <si>
    <t>gesubsidieerd door AGION</t>
  </si>
  <si>
    <t>Hier vindt u de bruto-oppervlakte van de schoolgebouwen die in aanmerking wordt genomen.</t>
  </si>
  <si>
    <t>Vul de gebouwcode, de bruto-oppervlakte en het bouwjaar in van de lokalen voor lichamelijke opvoeding.</t>
  </si>
  <si>
    <r>
      <rPr>
        <b/>
        <sz val="10"/>
        <rFont val="Calibri"/>
        <family val="2"/>
        <scheme val="minor"/>
      </rPr>
      <t xml:space="preserve">Vul voor elk lokaal lichamelijke opvoeding de gebouwcode en de bruto-oppervlakte in die wordt afgebroken of die aan de bestemming onttrokken wordt. </t>
    </r>
    <r>
      <rPr>
        <i/>
        <sz val="10"/>
        <rFont val="Calibri"/>
        <family val="2"/>
        <scheme val="minor"/>
      </rPr>
      <t xml:space="preserve">
Kruis bij elk gebouw aan of AGION in het verleden subsidies heeft verleend voor de aankoop ervan of voor werken eraan.</t>
    </r>
  </si>
  <si>
    <t xml:space="preserve">Met de gebouwcode bedoelen we de wijze waarop de gebouwen binnen de school worden aangeduid, bijvoorbeeld blok A, G17. Als de gebouwen in de school geen code of letter hebben, vult u gebouw 1, gebouw 2 ... in.  </t>
  </si>
  <si>
    <t>Hier vindt u de bruto-oppervlakte van de lokalen lo die in aanmerking wordt genomen.</t>
  </si>
  <si>
    <t>Vul de bruto-oppervlakte in van de  bestaande technische lokalen die behouden worden.</t>
  </si>
  <si>
    <t>stookplaats 1</t>
  </si>
  <si>
    <t>stookplaats 2</t>
  </si>
  <si>
    <t>hoogspanningscabine</t>
  </si>
  <si>
    <t>machinekamer</t>
  </si>
  <si>
    <t>opslagplaats brandstof</t>
  </si>
  <si>
    <t>andere technische lokalen</t>
  </si>
  <si>
    <t>Vul de bruto-oppervlakte in van de genormeerde omgeving die behouden wordt.</t>
  </si>
  <si>
    <t>Oppervlakte en kostprijs van de nieuwbouw</t>
  </si>
  <si>
    <t xml:space="preserve">Vul de bruto-oppervlakte en de kostprijs, exclusief btw, in van de nieuwbouw.
</t>
  </si>
  <si>
    <t>De totale kostprijs van de nieuwbouw,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</si>
  <si>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t xml:space="preserve">De huidige financiële norm (kostprijs per m²) vindt u op </t>
  </si>
  <si>
    <t>www.agion.be/tabel-financi%C3%ABle-norm</t>
  </si>
  <si>
    <t>.</t>
  </si>
  <si>
    <t>kostprijs</t>
  </si>
  <si>
    <t>kostprijs per m²
(indicatief)</t>
  </si>
  <si>
    <t>schoolgebouwen</t>
  </si>
  <si>
    <t>lokalen LO</t>
  </si>
  <si>
    <t>technische lokalen</t>
  </si>
  <si>
    <t>Vul de bruto-oppervlakte en de kostprijs, exclusief btw, in van de genormeerde omgevingswerken.</t>
  </si>
  <si>
    <t>open speelplaats</t>
  </si>
  <si>
    <t>Kostprijs van de niet-genormeerde omgevingswerken</t>
  </si>
  <si>
    <t>Vul de kostprijs, exclusief btw, in van de niet-genormeerde omgevingswerken.</t>
  </si>
  <si>
    <t>Niet-genormeerde omgevingswerken zijn afsluitingen, toegangswegen, groenaanleg en andere omgevingswerken.</t>
  </si>
  <si>
    <t>Oppervlakte en kostprijs van de verbouwingswerken</t>
  </si>
  <si>
    <t xml:space="preserve">Vul de kostprijs en de bruto-oppervlakte in. </t>
  </si>
  <si>
    <t>De totale kostprijs van de verbouwingswerken,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</si>
  <si>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t>lokalen lo</t>
  </si>
  <si>
    <t>Berekening van de totale kostprijs</t>
  </si>
  <si>
    <t>Vul de kostprijs van de afbraakwerken en de eerste uitrusting in.</t>
  </si>
  <si>
    <t>Alleen als u bij vraag 45 of 48 een bruto-oppervlakte hebt ingevuld voor een schoolgebouw of een lokaal LO dat volledig of gedeeltelijk afgebroken zal worden, vult u de kostprijs van de afbraakwerken in.
Op basis van de gegevens die u hebt ingevuld bij vraag 52 tot en met 56 en de kostprijs van de afbraakwerken en de eerste uitrusting die u invult, zal de totale kostprijs van uw  project automatisch berekend worden.</t>
  </si>
  <si>
    <t>afbraakwerken</t>
  </si>
  <si>
    <t>nieuwbouw schoolgebouwen</t>
  </si>
  <si>
    <t>nieuwbouw lokalen LO</t>
  </si>
  <si>
    <t>waarvan nieuwbouw technische lokalen</t>
  </si>
  <si>
    <t>nieuwbouw genormeerde omgevingswerken</t>
  </si>
  <si>
    <t>niet-genormeerde omgevingswerken</t>
  </si>
  <si>
    <t>verbouwing schoolgebouwen</t>
  </si>
  <si>
    <t>verbouwing lokalen LO</t>
  </si>
  <si>
    <t>waarvan verbouwing technische lokalen</t>
  </si>
  <si>
    <t>verbouwing genormeerde omgevingswerken</t>
  </si>
  <si>
    <t>eerste uitrusting schoolgebouwen</t>
  </si>
  <si>
    <t>eerste uitrusting lokalen LO</t>
  </si>
  <si>
    <t>eerste uitrusting overdekte speelplaats</t>
  </si>
  <si>
    <t>eerste uitrusting open speelplaats</t>
  </si>
  <si>
    <t>totaal</t>
  </si>
  <si>
    <t>Vergelijkingstabel</t>
  </si>
  <si>
    <t>In de onderstaande tabel vindt u een overzicht van de bestaande bruto-oppervlakte, de bruto-oppervlakte na de werken en de maximale bruto-oppervlakte.</t>
  </si>
  <si>
    <t>bestaande in aanmerking te nemen bruto-oppervlakte</t>
  </si>
  <si>
    <t>bruto- oppervlakte nieuwbouw</t>
  </si>
  <si>
    <t>som van kolom 1 en 2</t>
  </si>
  <si>
    <t>maximaal toegelaten oppervlakte volgens de normen</t>
  </si>
  <si>
    <t>Bij te voegen bewijsstukken</t>
  </si>
  <si>
    <t>Verzamel de bewijsstukken die u voor de beantwoording van vraag 19, 22, 29, 30 en 43 bij dit formulier moet voegen.</t>
  </si>
  <si>
    <t>Kruis alle bewijsstukken aan die u bij dit formulier voegt.</t>
  </si>
  <si>
    <t xml:space="preserve">Een inplantingsplan en overzichtsplan hoeft u alleen toe te voegen als u deze aanvraag indient via de standaardprocedure of de promotiebouwprocedure. </t>
  </si>
  <si>
    <t>De engagementsverklaring en de motivatie tot openstelling of onderbouwde vraag voor afwijking hoeft u alleen toe te voegen als deze aanvraag onder het toepassingsgebied van het decreet open scholen valt en uiterlijk bij de actualisatie van uw dossier.</t>
  </si>
  <si>
    <t>een bewijs van zakelijk recht</t>
  </si>
  <si>
    <t>het verzekeringsattest</t>
  </si>
  <si>
    <t>een beschrijving van de voorwaarden voor de samenwerking met andere overheden en publieke actoren</t>
  </si>
  <si>
    <t>een gedetailleerde berekening van de bestaande bruto-oppervlakte</t>
  </si>
  <si>
    <t>een inplantingsplan</t>
  </si>
  <si>
    <t>een overzichtsplan van de bestaande infrastructuur</t>
  </si>
  <si>
    <t>een engagementsverklaring en de motivatie tot openstelling van de schoolinfrastructuur</t>
  </si>
  <si>
    <t>een onderbouwde vraag voor afwijking tot openstelling van de schoolinfrastructuur</t>
  </si>
  <si>
    <t>Ondertekening</t>
  </si>
  <si>
    <t>Vul de onderstaande verklaring in. 
Ik bevestig dat alle gegevens in dit formulier naar waarheid ingevuld zijn. 
Ik ben mij bewust van de mogelijke gevolgen van een eventuele overschrijding van de financiële norm bij vraag 52 en 55 en van de fysische norm bij vraag 57.</t>
  </si>
  <si>
    <t>Alleen leden van de inrichtende macht of gemandateerden kunnen dit formulier ondertekenen.</t>
  </si>
  <si>
    <t>datum</t>
  </si>
  <si>
    <t>handtekening</t>
  </si>
  <si>
    <t>functie</t>
  </si>
  <si>
    <t>Aan wie bezorgt u dit formulier?</t>
  </si>
  <si>
    <r>
      <rPr>
        <i/>
        <sz val="10"/>
        <rFont val="Calibri"/>
        <family val="2"/>
        <scheme val="minor"/>
      </rPr>
      <t>Mail dit formulier met de bijbehorende bewijsstukken naar</t>
    </r>
    <r>
      <rPr>
        <i/>
        <sz val="10"/>
        <color theme="10"/>
        <rFont val="Calibri"/>
        <family val="2"/>
        <scheme val="minor"/>
      </rPr>
      <t xml:space="preserve"> </t>
    </r>
    <r>
      <rPr>
        <i/>
        <u/>
        <sz val="10"/>
        <color theme="10"/>
        <rFont val="Calibri"/>
        <family val="2"/>
        <scheme val="minor"/>
      </rPr>
      <t>rf@agion.be.</t>
    </r>
  </si>
  <si>
    <t xml:space="preserve">Geef dit formulier de volgende gestructureerde bestandsnaam: Aanvraag_Typeprocedure_NaamSchool. 
Hou de naam van de school zo kort mogelijk. </t>
  </si>
  <si>
    <t>Bezorg zowel de Excelversie als een ingescande ondertekende versie.</t>
  </si>
  <si>
    <t>AGION-20240220</t>
  </si>
  <si>
    <t>Vul het aantal personeelsleden in dat minstens een halve opdracht vervult.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</si>
</sst>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numFmt numFmtId="165" formatCode="###\ ###\ ##0.00"/>
    <numFmt numFmtId="166" formatCode="###\ ##0"/>
    <numFmt numFmtId="167" formatCode="0000"/>
    <numFmt numFmtId="168" formatCode="d/mm/yyyy;@"/>
    <numFmt numFmtId="169" formatCode="###\ ###\ ###.00"/>
    <numFmt numFmtId="170" formatCode="###\ ##0.00"/>
  </numFmts>
  <fonts count="26" x14ac:knownFonts="1">
    <font>
      <sz val="10"/>
      <color rgb="FF000000"/>
      <name val="Arial"/>
    </font>
    <font>
      <sz val="10"/>
      <name val="Arial"/>
      <family val="2"/>
    </font>
    <font>
      <b/>
      <sz val="10"/>
      <name val="Calibri"/>
      <family val="2"/>
      <scheme val="minor"/>
    </font>
    <font>
      <sz val="10"/>
      <name val="Calibri"/>
      <family val="2"/>
      <scheme val="minor"/>
    </font>
    <font>
      <i/>
      <sz val="10"/>
      <name val="Calibri"/>
      <family val="2"/>
      <scheme val="minor"/>
    </font>
    <font>
      <b/>
      <sz val="12"/>
      <color indexed="9"/>
      <name val="Calibri"/>
      <family val="2"/>
      <scheme val="minor"/>
    </font>
    <font>
      <sz val="12"/>
      <name val="Calibri"/>
      <family val="2"/>
      <scheme val="minor"/>
    </font>
    <font>
      <b/>
      <sz val="11"/>
      <name val="Calibri"/>
      <family val="2"/>
      <scheme val="minor"/>
    </font>
    <font>
      <u/>
      <sz val="10"/>
      <color theme="10"/>
      <name val="Arial"/>
      <family val="2"/>
    </font>
    <font>
      <b/>
      <sz val="18"/>
      <name val="Calibri"/>
      <family val="2"/>
      <scheme val="minor"/>
    </font>
    <font>
      <sz val="6"/>
      <name val="Calibri"/>
      <family val="2"/>
      <scheme val="minor"/>
    </font>
    <font>
      <sz val="8"/>
      <name val="Calibri"/>
      <family val="2"/>
      <scheme val="minor"/>
    </font>
    <font>
      <i/>
      <sz val="8"/>
      <name val="Calibri"/>
      <family val="2"/>
      <scheme val="minor"/>
    </font>
    <font>
      <b/>
      <sz val="8"/>
      <name val="Calibri"/>
      <family val="2"/>
      <scheme val="minor"/>
    </font>
    <font>
      <u/>
      <sz val="10"/>
      <color theme="10"/>
      <name val="Calibri"/>
      <family val="2"/>
      <scheme val="minor"/>
    </font>
    <font>
      <b/>
      <i/>
      <sz val="10"/>
      <name val="Calibri"/>
      <family val="2"/>
      <scheme val="minor"/>
    </font>
    <font>
      <i/>
      <u/>
      <sz val="10"/>
      <color theme="10"/>
      <name val="Calibri"/>
      <family val="2"/>
      <scheme val="minor"/>
    </font>
    <font>
      <i/>
      <sz val="10"/>
      <color rgb="FFFF0000"/>
      <name val="Calibri"/>
      <family val="2"/>
      <scheme val="minor"/>
    </font>
    <font>
      <i/>
      <u/>
      <sz val="10"/>
      <color theme="4"/>
      <name val="Calibri"/>
      <family val="2"/>
      <scheme val="minor"/>
    </font>
    <font>
      <i/>
      <sz val="10"/>
      <color theme="10"/>
      <name val="Calibri"/>
      <family val="2"/>
      <scheme val="minor"/>
    </font>
    <font>
      <sz val="10"/>
      <color rgb="FF7030A0"/>
      <name val="Calibri"/>
      <family val="2"/>
      <scheme val="minor"/>
    </font>
    <font>
      <sz val="10"/>
      <color theme="1"/>
      <name val="Calibri"/>
      <family val="2"/>
      <scheme val="minor"/>
    </font>
    <font>
      <b/>
      <sz val="10"/>
      <color theme="1"/>
      <name val="Calibri"/>
      <family val="2"/>
      <scheme val="minor"/>
    </font>
    <font>
      <sz val="9"/>
      <name val="Calibri"/>
      <family val="2"/>
      <scheme val="minor"/>
    </font>
    <font>
      <sz val="10"/>
      <color rgb="FF000000"/>
      <name val="Calibri"/>
      <family val="2"/>
      <scheme val="minor"/>
    </font>
    <font>
      <b/>
      <sz val="10"/>
      <color rgb="FF000000"/>
      <name val="Calibri"/>
      <family val="2"/>
      <scheme val="minor"/>
    </font>
  </fonts>
  <fills count="8">
    <fill>
      <patternFill patternType="none"/>
    </fill>
    <fill>
      <patternFill patternType="gray125"/>
    </fill>
    <fill>
      <patternFill patternType="solid">
        <fgColor rgb="FFFF0000"/>
        <bgColor indexed="64"/>
      </patternFill>
    </fill>
    <fill>
      <patternFill patternType="solid">
        <fgColor indexed="22"/>
        <bgColor indexed="64"/>
      </patternFill>
    </fill>
    <fill>
      <patternFill patternType="solid">
        <fgColor theme="0" tint="-0.249977111117893"/>
        <bgColor indexed="64"/>
      </patternFill>
    </fill>
    <fill>
      <patternFill patternType="solid">
        <fgColor indexed="23"/>
        <bgColor indexed="64"/>
      </patternFill>
    </fill>
    <fill>
      <patternFill patternType="solid">
        <fgColor theme="0" tint="-0.34998626667073579"/>
        <bgColor indexed="64"/>
      </patternFill>
    </fill>
    <fill>
      <patternFill patternType="solid">
        <fgColor theme="0"/>
        <bgColor indexed="64"/>
      </patternFill>
    </fill>
  </fills>
  <borders count="15">
    <border>
      <left/>
      <right/>
      <top/>
      <bottom/>
      <diagonal/>
    </border>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s>
  <cellStyleXfs count="3">
    <xf numFmtId="0" fontId="0" fillId="0" borderId="0"/>
    <xf numFmtId="0" fontId="8" fillId="0" borderId="0" applyNumberFormat="0" applyFill="0" applyBorder="0" applyAlignment="0" applyProtection="0"/>
    <xf numFmtId="0" fontId="1" fillId="0" borderId="1"/>
  </cellStyleXfs>
  <cellXfs count="339">
    <xf numFmtId="0" fontId="0" fillId="0" borderId="0" xfId="0"/>
    <xf numFmtId="2" fontId="3" fillId="0" borderId="1" xfId="0" applyNumberFormat="1" applyFont="1" applyBorder="1" applyAlignment="1">
      <alignment vertical="center"/>
    </xf>
    <xf numFmtId="167" fontId="3" fillId="0" borderId="1" xfId="0" applyNumberFormat="1" applyFont="1" applyBorder="1" applyAlignment="1">
      <alignment vertical="center"/>
    </xf>
    <xf numFmtId="0" fontId="2" fillId="0" borderId="1" xfId="0" applyFont="1" applyBorder="1" applyAlignment="1">
      <alignment vertical="center" wrapText="1"/>
    </xf>
    <xf numFmtId="166" fontId="3" fillId="0" borderId="1" xfId="0" applyNumberFormat="1" applyFont="1" applyBorder="1" applyAlignment="1" applyProtection="1">
      <alignment vertical="center"/>
      <protection locked="0"/>
    </xf>
    <xf numFmtId="0" fontId="7" fillId="0" borderId="0" xfId="0" applyFont="1" applyAlignment="1">
      <alignment vertical="center"/>
    </xf>
    <xf numFmtId="0" fontId="3" fillId="0" borderId="0" xfId="0" applyFont="1"/>
    <xf numFmtId="0" fontId="11" fillId="0" borderId="0" xfId="0" applyFont="1" applyAlignment="1">
      <alignment horizontal="center" vertical="top"/>
    </xf>
    <xf numFmtId="0" fontId="12" fillId="0" borderId="0" xfId="0" applyFont="1" applyAlignment="1">
      <alignment vertical="center" wrapText="1"/>
    </xf>
    <xf numFmtId="0" fontId="4" fillId="0" borderId="0" xfId="0" applyFont="1" applyAlignment="1">
      <alignment horizontal="justify" vertical="center"/>
    </xf>
    <xf numFmtId="0" fontId="2" fillId="0" borderId="0" xfId="0" applyFont="1" applyAlignment="1">
      <alignment horizontal="right" vertical="top"/>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left" vertical="center"/>
      <protection locked="0"/>
    </xf>
    <xf numFmtId="164" fontId="3" fillId="0" borderId="1" xfId="0" applyNumberFormat="1" applyFont="1" applyBorder="1" applyAlignment="1" applyProtection="1">
      <alignment horizontal="right" vertical="center"/>
      <protection locked="0"/>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1" fontId="3" fillId="0" borderId="1" xfId="0" applyNumberFormat="1" applyFont="1" applyBorder="1" applyAlignment="1" applyProtection="1">
      <alignment vertical="center"/>
      <protection locked="0"/>
    </xf>
    <xf numFmtId="1" fontId="3" fillId="0" borderId="1" xfId="0" applyNumberFormat="1" applyFont="1" applyBorder="1" applyAlignment="1" applyProtection="1">
      <alignment horizontal="center" vertical="center"/>
      <protection locked="0"/>
    </xf>
    <xf numFmtId="0" fontId="5" fillId="0" borderId="0" xfId="0" applyFont="1" applyAlignment="1">
      <alignment vertical="center"/>
    </xf>
    <xf numFmtId="0" fontId="2" fillId="0" borderId="1" xfId="0" applyFont="1" applyBorder="1" applyAlignment="1">
      <alignment vertical="top"/>
    </xf>
    <xf numFmtId="0" fontId="3" fillId="0" borderId="0" xfId="0" applyFont="1" applyAlignment="1" applyProtection="1">
      <alignment vertical="center"/>
      <protection locked="0"/>
    </xf>
    <xf numFmtId="0" fontId="3" fillId="2" borderId="0" xfId="0" applyFont="1" applyFill="1" applyAlignment="1">
      <alignment vertical="center"/>
    </xf>
    <xf numFmtId="0" fontId="17" fillId="0" borderId="0" xfId="0" applyFont="1" applyAlignment="1">
      <alignment vertical="center"/>
    </xf>
    <xf numFmtId="0" fontId="18" fillId="0" borderId="0" xfId="0" applyFont="1" applyAlignment="1">
      <alignment vertical="top" wrapText="1"/>
    </xf>
    <xf numFmtId="4" fontId="3" fillId="0" borderId="0" xfId="0" applyNumberFormat="1" applyFont="1" applyAlignment="1">
      <alignment vertical="center"/>
    </xf>
    <xf numFmtId="0" fontId="20" fillId="0" borderId="0" xfId="0" applyFont="1" applyAlignment="1">
      <alignment horizontal="center" vertical="center"/>
    </xf>
    <xf numFmtId="0" fontId="22" fillId="0" borderId="0" xfId="0" applyFont="1" applyAlignment="1">
      <alignment vertical="top"/>
    </xf>
    <xf numFmtId="170" fontId="21" fillId="7" borderId="0" xfId="0" applyNumberFormat="1" applyFont="1" applyFill="1" applyAlignment="1">
      <alignment vertical="center"/>
    </xf>
    <xf numFmtId="0" fontId="21" fillId="0" borderId="1" xfId="0" applyFont="1" applyBorder="1" applyAlignment="1">
      <alignment vertical="center"/>
    </xf>
    <xf numFmtId="0" fontId="21" fillId="0" borderId="0" xfId="0" applyFont="1" applyAlignment="1" applyProtection="1">
      <alignment vertical="center"/>
      <protection locked="0"/>
    </xf>
    <xf numFmtId="167" fontId="21" fillId="0" borderId="1" xfId="0" applyNumberFormat="1" applyFont="1" applyBorder="1" applyAlignment="1" applyProtection="1">
      <alignment vertical="center"/>
      <protection locked="0"/>
    </xf>
    <xf numFmtId="1" fontId="21" fillId="3" borderId="13" xfId="0" applyNumberFormat="1" applyFont="1" applyFill="1" applyBorder="1" applyAlignment="1" applyProtection="1">
      <alignment horizontal="center" vertical="center"/>
      <protection locked="0"/>
    </xf>
    <xf numFmtId="0" fontId="21" fillId="0" borderId="1" xfId="0" applyFont="1" applyBorder="1" applyAlignment="1" applyProtection="1">
      <alignment vertical="center" wrapText="1"/>
      <protection locked="0"/>
    </xf>
    <xf numFmtId="0" fontId="21" fillId="0" borderId="1" xfId="0" applyFont="1" applyBorder="1" applyAlignment="1" applyProtection="1">
      <alignment vertical="center"/>
      <protection locked="0"/>
    </xf>
    <xf numFmtId="0" fontId="21" fillId="4" borderId="13" xfId="0" applyFont="1" applyFill="1" applyBorder="1" applyAlignment="1" applyProtection="1">
      <alignment horizontal="center" vertical="center"/>
      <protection locked="0"/>
    </xf>
    <xf numFmtId="0" fontId="21" fillId="4" borderId="14" xfId="0" applyFont="1" applyFill="1" applyBorder="1" applyAlignment="1" applyProtection="1">
      <alignment horizontal="center" vertical="center"/>
      <protection locked="0"/>
    </xf>
    <xf numFmtId="0" fontId="21" fillId="4" borderId="13" xfId="0" applyFont="1" applyFill="1" applyBorder="1" applyAlignment="1" applyProtection="1">
      <alignment vertical="center"/>
      <protection locked="0"/>
    </xf>
    <xf numFmtId="0" fontId="21" fillId="4" borderId="14" xfId="0" applyFont="1" applyFill="1" applyBorder="1" applyAlignment="1" applyProtection="1">
      <alignment vertical="center"/>
      <protection locked="0"/>
    </xf>
    <xf numFmtId="0" fontId="21" fillId="3" borderId="13" xfId="0" applyFont="1" applyFill="1" applyBorder="1" applyAlignment="1" applyProtection="1">
      <alignment horizontal="left" vertical="center"/>
      <protection locked="0"/>
    </xf>
    <xf numFmtId="0" fontId="21" fillId="0" borderId="1" xfId="0" applyFont="1" applyBorder="1" applyAlignment="1" applyProtection="1">
      <alignment horizontal="left" vertical="center"/>
      <protection locked="0"/>
    </xf>
    <xf numFmtId="0" fontId="21" fillId="3" borderId="13" xfId="0" applyFont="1" applyFill="1" applyBorder="1" applyAlignment="1" applyProtection="1">
      <alignment horizontal="center" vertical="center" wrapText="1"/>
      <protection locked="0"/>
    </xf>
    <xf numFmtId="0" fontId="21" fillId="3" borderId="13" xfId="0" applyFont="1" applyFill="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3" fillId="4" borderId="13" xfId="0" applyFont="1" applyFill="1" applyBorder="1" applyAlignment="1" applyProtection="1">
      <alignment horizontal="center" vertical="center"/>
      <protection locked="0"/>
    </xf>
    <xf numFmtId="0" fontId="3" fillId="4" borderId="13" xfId="0" applyFont="1" applyFill="1" applyBorder="1" applyAlignment="1" applyProtection="1">
      <alignment vertical="center"/>
      <protection locked="0"/>
    </xf>
    <xf numFmtId="0" fontId="3" fillId="0" borderId="1" xfId="0" applyFont="1" applyBorder="1" applyAlignment="1">
      <alignment horizontal="center" vertical="center"/>
    </xf>
    <xf numFmtId="1" fontId="3" fillId="3" borderId="13" xfId="0" applyNumberFormat="1" applyFont="1" applyFill="1" applyBorder="1" applyAlignment="1" applyProtection="1">
      <alignment horizontal="center" vertical="center"/>
      <protection locked="0"/>
    </xf>
    <xf numFmtId="0" fontId="3" fillId="0" borderId="0" xfId="0" applyFont="1" applyAlignment="1" applyProtection="1">
      <alignment vertical="center"/>
      <protection hidden="1"/>
    </xf>
    <xf numFmtId="0" fontId="3" fillId="0" borderId="0" xfId="0" applyFont="1" applyAlignment="1">
      <alignment vertical="center"/>
    </xf>
    <xf numFmtId="0" fontId="3" fillId="0" borderId="0" xfId="0" applyFont="1" applyAlignment="1">
      <alignment horizontal="center" vertical="center"/>
    </xf>
    <xf numFmtId="0" fontId="6" fillId="0" borderId="0" xfId="0" applyFont="1" applyAlignment="1">
      <alignment vertical="center"/>
    </xf>
    <xf numFmtId="0" fontId="21" fillId="0" borderId="0" xfId="0" applyFont="1" applyAlignment="1">
      <alignment horizontal="right" vertical="center"/>
    </xf>
    <xf numFmtId="0" fontId="21" fillId="0" borderId="0" xfId="0" applyFont="1" applyAlignment="1">
      <alignment vertical="center"/>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left" vertical="center"/>
    </xf>
    <xf numFmtId="0" fontId="4" fillId="0" borderId="0" xfId="0" applyFont="1" applyAlignment="1">
      <alignment vertical="top" wrapText="1"/>
    </xf>
    <xf numFmtId="0" fontId="4" fillId="0" borderId="0" xfId="0" applyFont="1" applyAlignment="1">
      <alignment horizontal="left" vertical="top" wrapText="1"/>
    </xf>
    <xf numFmtId="0" fontId="14" fillId="0" borderId="0" xfId="1" applyFont="1" applyAlignment="1">
      <alignment horizontal="left" vertical="top" wrapText="1"/>
    </xf>
    <xf numFmtId="0" fontId="3" fillId="0" borderId="0" xfId="0" applyFont="1" applyAlignment="1">
      <alignment horizontal="right" vertical="center"/>
    </xf>
    <xf numFmtId="0" fontId="22" fillId="0" borderId="0" xfId="0" applyFont="1" applyAlignment="1">
      <alignment vertical="center"/>
    </xf>
    <xf numFmtId="0" fontId="21" fillId="0" borderId="0" xfId="0" applyFont="1" applyAlignment="1">
      <alignment vertical="center" wrapText="1"/>
    </xf>
    <xf numFmtId="0" fontId="22" fillId="0" borderId="0" xfId="0" applyFont="1" applyAlignment="1">
      <alignment horizontal="left" vertical="center"/>
    </xf>
    <xf numFmtId="0" fontId="21" fillId="0" borderId="0" xfId="0" applyFont="1" applyAlignment="1">
      <alignment horizontal="left" vertical="center"/>
    </xf>
    <xf numFmtId="0" fontId="21" fillId="0" borderId="0" xfId="0" applyFont="1" applyAlignment="1">
      <alignment horizontal="center" vertical="center"/>
    </xf>
    <xf numFmtId="0" fontId="3" fillId="0" borderId="0" xfId="0" applyFont="1" applyAlignment="1">
      <alignment vertical="top" wrapText="1"/>
    </xf>
    <xf numFmtId="0" fontId="3" fillId="0" borderId="0" xfId="0" applyFont="1" applyAlignment="1">
      <alignment vertical="top"/>
    </xf>
    <xf numFmtId="0" fontId="2" fillId="0" borderId="0" xfId="0" applyFont="1" applyAlignment="1">
      <alignment vertical="center"/>
    </xf>
    <xf numFmtId="0" fontId="4" fillId="0" borderId="0" xfId="0" applyFont="1" applyAlignment="1">
      <alignment vertical="center"/>
    </xf>
    <xf numFmtId="0" fontId="3" fillId="0" borderId="0" xfId="0" applyFont="1" applyAlignment="1">
      <alignment horizontal="left" vertical="center"/>
    </xf>
    <xf numFmtId="0" fontId="3" fillId="0" borderId="1" xfId="0" applyFont="1" applyBorder="1" applyAlignment="1">
      <alignment vertical="center"/>
    </xf>
    <xf numFmtId="0" fontId="14" fillId="0" borderId="1" xfId="1" applyFont="1" applyBorder="1" applyAlignment="1">
      <alignment horizontal="center" vertical="top"/>
    </xf>
    <xf numFmtId="0" fontId="14" fillId="0" borderId="1" xfId="1" applyFont="1" applyBorder="1" applyAlignment="1">
      <alignment vertical="center"/>
    </xf>
    <xf numFmtId="0" fontId="4" fillId="0" borderId="0" xfId="0" applyFont="1" applyAlignment="1">
      <alignment horizontal="justify" vertical="top" wrapText="1"/>
    </xf>
    <xf numFmtId="0" fontId="3" fillId="0" borderId="0" xfId="0" applyFont="1" applyAlignment="1">
      <alignment horizontal="justify" vertical="top" wrapText="1"/>
    </xf>
    <xf numFmtId="0" fontId="16" fillId="0" borderId="0" xfId="1" applyFont="1" applyAlignment="1">
      <alignment horizontal="justify" vertical="top" wrapText="1"/>
    </xf>
    <xf numFmtId="0" fontId="3" fillId="0" borderId="0" xfId="0" applyFont="1" applyAlignment="1">
      <alignment horizontal="justify" vertical="center"/>
    </xf>
    <xf numFmtId="0" fontId="2" fillId="0" borderId="0" xfId="0" applyFont="1" applyAlignment="1">
      <alignment vertical="top"/>
    </xf>
    <xf numFmtId="0" fontId="3" fillId="0" borderId="1" xfId="2" applyFont="1" applyAlignment="1">
      <alignment vertical="center"/>
    </xf>
    <xf numFmtId="0" fontId="3" fillId="0" borderId="1" xfId="2" applyFont="1" applyAlignment="1">
      <alignment horizontal="left" vertical="center"/>
    </xf>
    <xf numFmtId="0" fontId="2" fillId="0" borderId="0" xfId="0" applyFont="1" applyAlignment="1">
      <alignment horizontal="left" vertical="center" wrapText="1"/>
    </xf>
    <xf numFmtId="1" fontId="3" fillId="0" borderId="1" xfId="0" applyNumberFormat="1" applyFont="1" applyBorder="1" applyAlignment="1" applyProtection="1">
      <alignment horizontal="left" vertical="center"/>
      <protection locked="0"/>
    </xf>
    <xf numFmtId="0" fontId="2" fillId="0" borderId="0" xfId="0" applyFont="1" applyAlignment="1">
      <alignment horizontal="left" vertical="top" wrapText="1"/>
    </xf>
    <xf numFmtId="0" fontId="2" fillId="0" borderId="0" xfId="0" applyFont="1" applyAlignment="1">
      <alignment horizontal="center" vertical="top"/>
    </xf>
    <xf numFmtId="0" fontId="2" fillId="0" borderId="0" xfId="0" applyFont="1" applyAlignment="1">
      <alignment horizontal="center" vertical="center"/>
    </xf>
    <xf numFmtId="0" fontId="3" fillId="0" borderId="0" xfId="0" applyFont="1" applyAlignment="1">
      <alignment horizontal="left" vertical="top" wrapText="1"/>
    </xf>
    <xf numFmtId="0" fontId="24" fillId="0" borderId="0" xfId="0" applyFont="1"/>
    <xf numFmtId="0" fontId="25" fillId="0" borderId="0" xfId="0" applyFont="1"/>
    <xf numFmtId="0" fontId="2" fillId="0" borderId="0" xfId="0" applyFont="1" applyAlignment="1" applyProtection="1">
      <alignment horizontal="center" vertical="center" wrapText="1"/>
      <protection locked="0"/>
    </xf>
    <xf numFmtId="0" fontId="24" fillId="0" borderId="0" xfId="0" applyFont="1" applyAlignment="1">
      <alignment horizontal="left" vertical="center" wrapText="1"/>
    </xf>
    <xf numFmtId="0" fontId="24" fillId="0" borderId="0" xfId="0" applyFont="1" applyAlignment="1">
      <alignment vertical="center" wrapText="1"/>
    </xf>
    <xf numFmtId="0" fontId="25" fillId="0" borderId="0" xfId="0" applyFont="1" applyAlignment="1">
      <alignment horizontal="left"/>
    </xf>
    <xf numFmtId="0" fontId="2" fillId="0" borderId="0" xfId="0" applyFont="1" applyAlignment="1">
      <alignment vertical="top" wrapText="1"/>
    </xf>
    <xf numFmtId="0" fontId="2" fillId="0" borderId="1" xfId="2" applyFont="1" applyAlignment="1">
      <alignment vertical="top" wrapText="1"/>
    </xf>
    <xf numFmtId="0" fontId="3" fillId="0" borderId="1" xfId="2" applyFont="1" applyAlignment="1">
      <alignment vertical="top"/>
    </xf>
    <xf numFmtId="0" fontId="4" fillId="0" borderId="0" xfId="1" applyFont="1" applyAlignment="1">
      <alignment horizontal="left" vertical="center" wrapText="1"/>
    </xf>
    <xf numFmtId="0" fontId="4" fillId="0" borderId="0" xfId="0" applyFont="1" applyAlignment="1">
      <alignment vertical="center"/>
    </xf>
    <xf numFmtId="1" fontId="4" fillId="0" borderId="1" xfId="0" applyNumberFormat="1" applyFont="1" applyBorder="1" applyAlignment="1" applyProtection="1">
      <alignment horizontal="left" vertical="center" wrapText="1"/>
      <protection locked="0"/>
    </xf>
    <xf numFmtId="0" fontId="4" fillId="0" borderId="0" xfId="0" applyFont="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4" fillId="0" borderId="1" xfId="2" applyFont="1" applyAlignment="1">
      <alignment horizontal="left" vertical="top" wrapText="1"/>
    </xf>
    <xf numFmtId="0" fontId="21" fillId="0" borderId="0" xfId="0" applyFont="1" applyAlignment="1">
      <alignment horizontal="right" vertical="center"/>
    </xf>
    <xf numFmtId="0" fontId="21" fillId="0" borderId="0" xfId="0" applyFont="1" applyAlignment="1">
      <alignment vertical="center"/>
    </xf>
    <xf numFmtId="166" fontId="3" fillId="4" borderId="2" xfId="0" applyNumberFormat="1" applyFont="1" applyFill="1" applyBorder="1" applyAlignment="1" applyProtection="1">
      <alignment vertical="center"/>
      <protection locked="0"/>
    </xf>
    <xf numFmtId="166" fontId="3" fillId="4" borderId="3" xfId="0" applyNumberFormat="1" applyFont="1" applyFill="1" applyBorder="1" applyAlignment="1" applyProtection="1">
      <alignment vertical="center"/>
      <protection locked="0"/>
    </xf>
    <xf numFmtId="166" fontId="3" fillId="4" borderId="4" xfId="0" applyNumberFormat="1" applyFont="1" applyFill="1" applyBorder="1" applyAlignment="1" applyProtection="1">
      <alignment vertical="center"/>
      <protection locked="0"/>
    </xf>
    <xf numFmtId="165" fontId="21" fillId="0" borderId="2" xfId="0" applyNumberFormat="1" applyFont="1" applyBorder="1" applyAlignment="1" applyProtection="1">
      <alignment horizontal="right" vertical="center"/>
      <protection hidden="1"/>
    </xf>
    <xf numFmtId="165" fontId="21" fillId="0" borderId="3" xfId="0" applyNumberFormat="1" applyFont="1" applyBorder="1" applyAlignment="1" applyProtection="1">
      <alignment horizontal="right" vertical="center"/>
      <protection hidden="1"/>
    </xf>
    <xf numFmtId="165" fontId="21" fillId="0" borderId="4" xfId="0" applyNumberFormat="1" applyFont="1" applyBorder="1" applyAlignment="1" applyProtection="1">
      <alignment horizontal="right" vertical="center"/>
      <protection hidden="1"/>
    </xf>
    <xf numFmtId="0" fontId="3" fillId="0" borderId="0" xfId="0" applyFont="1" applyAlignment="1">
      <alignment vertical="center"/>
    </xf>
    <xf numFmtId="0" fontId="21" fillId="0" borderId="5" xfId="0" applyFont="1" applyBorder="1" applyAlignment="1">
      <alignment horizontal="center" vertical="center"/>
    </xf>
    <xf numFmtId="0" fontId="21" fillId="0" borderId="0" xfId="0" applyFont="1" applyAlignment="1">
      <alignment horizontal="center" vertical="center"/>
    </xf>
    <xf numFmtId="0" fontId="22" fillId="0" borderId="0" xfId="0" applyFont="1" applyAlignment="1">
      <alignment vertical="center" wrapText="1"/>
    </xf>
    <xf numFmtId="0" fontId="21" fillId="0" borderId="0" xfId="0" applyFont="1" applyAlignment="1">
      <alignment vertical="center" wrapText="1"/>
    </xf>
    <xf numFmtId="0" fontId="22" fillId="0" borderId="0" xfId="0" applyFont="1" applyAlignment="1">
      <alignment horizontal="left" vertical="center"/>
    </xf>
    <xf numFmtId="0" fontId="21" fillId="0" borderId="0" xfId="0" applyFont="1" applyAlignment="1">
      <alignment horizontal="left" vertical="center"/>
    </xf>
    <xf numFmtId="0" fontId="5" fillId="5" borderId="0" xfId="0" applyFont="1" applyFill="1" applyAlignment="1">
      <alignment vertical="center"/>
    </xf>
    <xf numFmtId="0" fontId="6" fillId="0" borderId="0" xfId="0" applyFont="1" applyAlignment="1">
      <alignment vertical="center"/>
    </xf>
    <xf numFmtId="0" fontId="2" fillId="0" borderId="0" xfId="0" applyFont="1" applyAlignment="1">
      <alignment vertical="top" wrapText="1"/>
    </xf>
    <xf numFmtId="0" fontId="3" fillId="0" borderId="0" xfId="0" applyFont="1" applyAlignment="1">
      <alignment vertical="top" wrapText="1"/>
    </xf>
    <xf numFmtId="170" fontId="21" fillId="7" borderId="2" xfId="0" applyNumberFormat="1" applyFont="1" applyFill="1" applyBorder="1" applyAlignment="1" applyProtection="1">
      <alignment horizontal="right" vertical="center"/>
      <protection hidden="1"/>
    </xf>
    <xf numFmtId="170" fontId="21" fillId="7" borderId="3" xfId="0" applyNumberFormat="1" applyFont="1" applyFill="1" applyBorder="1" applyAlignment="1" applyProtection="1">
      <alignment horizontal="right" vertical="center"/>
      <protection hidden="1"/>
    </xf>
    <xf numFmtId="170" fontId="21" fillId="7" borderId="4" xfId="0" applyNumberFormat="1" applyFont="1" applyFill="1" applyBorder="1" applyAlignment="1" applyProtection="1">
      <alignment horizontal="right" vertical="center"/>
      <protection hidden="1"/>
    </xf>
    <xf numFmtId="0" fontId="4" fillId="0" borderId="0" xfId="0" applyFont="1" applyAlignment="1">
      <alignment horizontal="center" vertical="top" wrapText="1"/>
    </xf>
    <xf numFmtId="0" fontId="16" fillId="0" borderId="0" xfId="1" applyFont="1" applyAlignment="1">
      <alignment horizontal="left" vertical="top" wrapText="1"/>
    </xf>
    <xf numFmtId="0" fontId="22" fillId="0" borderId="0" xfId="0" applyFont="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vertical="center" wrapText="1"/>
    </xf>
    <xf numFmtId="0" fontId="3" fillId="0" borderId="0" xfId="0" applyFont="1" applyAlignment="1">
      <alignment vertical="center" wrapText="1"/>
    </xf>
    <xf numFmtId="166" fontId="21" fillId="3" borderId="2" xfId="0" applyNumberFormat="1" applyFont="1" applyFill="1" applyBorder="1" applyAlignment="1" applyProtection="1">
      <alignment vertical="center"/>
      <protection locked="0"/>
    </xf>
    <xf numFmtId="166" fontId="21" fillId="0" borderId="3" xfId="0" applyNumberFormat="1" applyFont="1" applyBorder="1" applyAlignment="1" applyProtection="1">
      <alignment vertical="center"/>
      <protection locked="0"/>
    </xf>
    <xf numFmtId="166" fontId="21" fillId="0" borderId="4" xfId="0" applyNumberFormat="1" applyFont="1" applyBorder="1" applyAlignment="1" applyProtection="1">
      <alignment vertical="center"/>
      <protection locked="0"/>
    </xf>
    <xf numFmtId="0" fontId="3" fillId="0" borderId="0" xfId="0" applyFont="1" applyAlignment="1">
      <alignment horizontal="right" vertical="center" wrapText="1"/>
    </xf>
    <xf numFmtId="166" fontId="3" fillId="0" borderId="2" xfId="0" applyNumberFormat="1" applyFont="1" applyBorder="1" applyAlignment="1" applyProtection="1">
      <alignment vertical="center"/>
      <protection hidden="1"/>
    </xf>
    <xf numFmtId="166" fontId="3" fillId="0" borderId="3" xfId="0" applyNumberFormat="1" applyFont="1" applyBorder="1" applyAlignment="1" applyProtection="1">
      <alignment vertical="center"/>
      <protection hidden="1"/>
    </xf>
    <xf numFmtId="166" fontId="3" fillId="0" borderId="4" xfId="0" applyNumberFormat="1" applyFont="1" applyBorder="1" applyAlignment="1" applyProtection="1">
      <alignment vertical="center"/>
      <protection hidden="1"/>
    </xf>
    <xf numFmtId="164" fontId="3" fillId="3" borderId="2" xfId="0" applyNumberFormat="1" applyFont="1" applyFill="1" applyBorder="1" applyAlignment="1" applyProtection="1">
      <alignment vertical="center"/>
      <protection locked="0"/>
    </xf>
    <xf numFmtId="164" fontId="3" fillId="0" borderId="3" xfId="0" applyNumberFormat="1" applyFont="1" applyBorder="1" applyAlignment="1" applyProtection="1">
      <alignment vertical="center"/>
      <protection locked="0"/>
    </xf>
    <xf numFmtId="164" fontId="3" fillId="0" borderId="4" xfId="0" applyNumberFormat="1" applyFont="1" applyBorder="1" applyAlignment="1" applyProtection="1">
      <alignment vertical="center"/>
      <protection locked="0"/>
    </xf>
    <xf numFmtId="164" fontId="3" fillId="0" borderId="2" xfId="0" applyNumberFormat="1" applyFont="1" applyBorder="1" applyAlignment="1" applyProtection="1">
      <alignment vertical="center"/>
      <protection hidden="1"/>
    </xf>
    <xf numFmtId="164" fontId="3" fillId="0" borderId="3" xfId="0" applyNumberFormat="1" applyFont="1" applyBorder="1" applyAlignment="1" applyProtection="1">
      <alignment vertical="center"/>
      <protection hidden="1"/>
    </xf>
    <xf numFmtId="164" fontId="3" fillId="0" borderId="4" xfId="0" applyNumberFormat="1" applyFont="1" applyBorder="1" applyAlignment="1" applyProtection="1">
      <alignment vertical="center"/>
      <protection hidden="1"/>
    </xf>
    <xf numFmtId="0" fontId="2" fillId="3" borderId="0" xfId="0" applyFont="1" applyFill="1" applyAlignment="1">
      <alignment vertical="center"/>
    </xf>
    <xf numFmtId="170" fontId="3" fillId="4" borderId="2" xfId="0" applyNumberFormat="1" applyFont="1" applyFill="1" applyBorder="1" applyAlignment="1" applyProtection="1">
      <alignment horizontal="right" vertical="center"/>
      <protection locked="0"/>
    </xf>
    <xf numFmtId="170" fontId="3" fillId="4" borderId="3" xfId="0" applyNumberFormat="1" applyFont="1" applyFill="1" applyBorder="1" applyAlignment="1" applyProtection="1">
      <alignment horizontal="right" vertical="center"/>
      <protection locked="0"/>
    </xf>
    <xf numFmtId="170" fontId="3" fillId="4" borderId="4" xfId="0" applyNumberFormat="1" applyFont="1" applyFill="1" applyBorder="1" applyAlignment="1" applyProtection="1">
      <alignment horizontal="right" vertical="center"/>
      <protection locked="0"/>
    </xf>
    <xf numFmtId="0" fontId="22" fillId="0" borderId="0" xfId="0" applyFont="1" applyAlignment="1">
      <alignment horizontal="center" vertical="center"/>
    </xf>
    <xf numFmtId="166" fontId="3" fillId="3" borderId="2" xfId="0" applyNumberFormat="1" applyFont="1" applyFill="1" applyBorder="1" applyAlignment="1" applyProtection="1">
      <alignment vertical="center"/>
      <protection locked="0"/>
    </xf>
    <xf numFmtId="166" fontId="3" fillId="3" borderId="3" xfId="0" applyNumberFormat="1" applyFont="1" applyFill="1" applyBorder="1" applyAlignment="1" applyProtection="1">
      <alignment vertical="center"/>
      <protection locked="0"/>
    </xf>
    <xf numFmtId="166" fontId="3" fillId="3" borderId="4" xfId="0" applyNumberFormat="1" applyFont="1" applyFill="1" applyBorder="1" applyAlignment="1" applyProtection="1">
      <alignment vertical="center"/>
      <protection locked="0"/>
    </xf>
    <xf numFmtId="165" fontId="3" fillId="3" borderId="2" xfId="0" applyNumberFormat="1" applyFont="1" applyFill="1" applyBorder="1" applyAlignment="1" applyProtection="1">
      <alignment vertical="center"/>
      <protection locked="0"/>
    </xf>
    <xf numFmtId="165" fontId="3" fillId="3" borderId="3" xfId="0" applyNumberFormat="1" applyFont="1" applyFill="1" applyBorder="1" applyAlignment="1" applyProtection="1">
      <alignment vertical="center"/>
      <protection locked="0"/>
    </xf>
    <xf numFmtId="165" fontId="3" fillId="3" borderId="4" xfId="0" applyNumberFormat="1" applyFont="1" applyFill="1" applyBorder="1" applyAlignment="1" applyProtection="1">
      <alignment vertical="center"/>
      <protection locked="0"/>
    </xf>
    <xf numFmtId="170" fontId="3" fillId="4" borderId="2" xfId="0" applyNumberFormat="1" applyFont="1" applyFill="1" applyBorder="1" applyAlignment="1" applyProtection="1">
      <alignment vertical="center"/>
      <protection locked="0"/>
    </xf>
    <xf numFmtId="170" fontId="3" fillId="4" borderId="3" xfId="0" applyNumberFormat="1" applyFont="1" applyFill="1" applyBorder="1" applyAlignment="1" applyProtection="1">
      <alignment vertical="center"/>
      <protection locked="0"/>
    </xf>
    <xf numFmtId="170" fontId="3" fillId="4" borderId="4" xfId="0" applyNumberFormat="1" applyFont="1" applyFill="1" applyBorder="1" applyAlignment="1" applyProtection="1">
      <alignment vertical="center"/>
      <protection locked="0"/>
    </xf>
    <xf numFmtId="0" fontId="3" fillId="0" borderId="5" xfId="0" applyFont="1" applyBorder="1" applyAlignment="1">
      <alignment horizontal="center" vertical="center"/>
    </xf>
    <xf numFmtId="0" fontId="3" fillId="0" borderId="0" xfId="0" applyFont="1" applyAlignment="1">
      <alignment horizontal="center" vertical="center"/>
    </xf>
    <xf numFmtId="170" fontId="3" fillId="0" borderId="2" xfId="0" applyNumberFormat="1" applyFont="1" applyBorder="1" applyAlignment="1" applyProtection="1">
      <alignment horizontal="center" vertical="center"/>
      <protection hidden="1"/>
    </xf>
    <xf numFmtId="170" fontId="3" fillId="0" borderId="3" xfId="0" applyNumberFormat="1" applyFont="1" applyBorder="1" applyAlignment="1" applyProtection="1">
      <alignment horizontal="center" vertical="center"/>
      <protection hidden="1"/>
    </xf>
    <xf numFmtId="170" fontId="3" fillId="0" borderId="4" xfId="0" applyNumberFormat="1" applyFont="1" applyBorder="1" applyAlignment="1" applyProtection="1">
      <alignment horizontal="center" vertical="center"/>
      <protection hidden="1"/>
    </xf>
    <xf numFmtId="0" fontId="2" fillId="0" borderId="0" xfId="0" applyFont="1" applyAlignment="1">
      <alignment vertical="center" wrapText="1"/>
    </xf>
    <xf numFmtId="0" fontId="2" fillId="0" borderId="0" xfId="0" applyFont="1" applyAlignment="1">
      <alignment horizontal="left" vertical="center" wrapText="1"/>
    </xf>
    <xf numFmtId="164" fontId="3" fillId="0" borderId="1" xfId="0" applyNumberFormat="1" applyFont="1" applyBorder="1" applyAlignment="1" applyProtection="1">
      <alignment horizontal="center" vertical="center"/>
      <protection locked="0"/>
    </xf>
    <xf numFmtId="0" fontId="3" fillId="0" borderId="0" xfId="0" applyFont="1" applyAlignment="1">
      <alignment vertical="top"/>
    </xf>
    <xf numFmtId="0" fontId="2" fillId="0" borderId="0" xfId="0" applyFont="1" applyAlignment="1">
      <alignment vertical="center"/>
    </xf>
    <xf numFmtId="0" fontId="4" fillId="0" borderId="0" xfId="0" applyFont="1" applyAlignment="1">
      <alignment vertical="center" wrapText="1"/>
    </xf>
    <xf numFmtId="164" fontId="21" fillId="3" borderId="2" xfId="0" applyNumberFormat="1" applyFont="1" applyFill="1" applyBorder="1" applyAlignment="1" applyProtection="1">
      <alignment horizontal="right" vertical="center"/>
      <protection locked="0"/>
    </xf>
    <xf numFmtId="164" fontId="21" fillId="0" borderId="3" xfId="0" applyNumberFormat="1" applyFont="1" applyBorder="1" applyAlignment="1" applyProtection="1">
      <alignment horizontal="right" vertical="center"/>
      <protection locked="0"/>
    </xf>
    <xf numFmtId="164" fontId="21" fillId="0" borderId="4" xfId="0" applyNumberFormat="1" applyFont="1" applyBorder="1" applyAlignment="1" applyProtection="1">
      <alignment horizontal="right" vertical="center"/>
      <protection locked="0"/>
    </xf>
    <xf numFmtId="164" fontId="3" fillId="0" borderId="6" xfId="0" applyNumberFormat="1" applyFont="1" applyBorder="1" applyAlignment="1" applyProtection="1">
      <alignment horizontal="center" vertical="center"/>
      <protection locked="0"/>
    </xf>
    <xf numFmtId="0" fontId="3" fillId="4" borderId="2" xfId="0" applyFont="1" applyFill="1" applyBorder="1" applyAlignment="1" applyProtection="1">
      <alignment horizontal="left" vertical="top" wrapText="1"/>
      <protection locked="0"/>
    </xf>
    <xf numFmtId="0" fontId="3" fillId="4" borderId="3" xfId="0" applyFont="1" applyFill="1" applyBorder="1" applyAlignment="1" applyProtection="1">
      <alignment horizontal="left" vertical="top" wrapText="1"/>
      <protection locked="0"/>
    </xf>
    <xf numFmtId="0" fontId="3" fillId="4" borderId="4" xfId="0" applyFont="1" applyFill="1" applyBorder="1" applyAlignment="1" applyProtection="1">
      <alignment horizontal="left" vertical="top" wrapText="1"/>
      <protection locked="0"/>
    </xf>
    <xf numFmtId="0" fontId="3" fillId="0" borderId="0" xfId="0" applyFont="1" applyAlignment="1">
      <alignment horizontal="left" vertical="top" wrapText="1"/>
    </xf>
    <xf numFmtId="0" fontId="3" fillId="4" borderId="3" xfId="0" applyFont="1" applyFill="1" applyBorder="1" applyAlignment="1" applyProtection="1">
      <alignment horizontal="left" vertical="top"/>
      <protection locked="0"/>
    </xf>
    <xf numFmtId="0" fontId="3" fillId="4" borderId="4" xfId="0" applyFont="1" applyFill="1" applyBorder="1" applyAlignment="1" applyProtection="1">
      <alignment horizontal="left" vertical="top"/>
      <protection locked="0"/>
    </xf>
    <xf numFmtId="0" fontId="24" fillId="0" borderId="0" xfId="0" applyFont="1" applyAlignment="1">
      <alignment horizontal="left" vertical="center" wrapText="1"/>
    </xf>
    <xf numFmtId="0" fontId="25" fillId="0" borderId="0" xfId="0" applyFont="1" applyAlignment="1">
      <alignment horizontal="left"/>
    </xf>
    <xf numFmtId="0" fontId="4" fillId="0" borderId="0" xfId="0" applyFont="1" applyAlignment="1">
      <alignment horizontal="justify" vertical="top" wrapText="1"/>
    </xf>
    <xf numFmtId="0" fontId="3" fillId="0" borderId="0" xfId="0" applyFont="1" applyAlignment="1">
      <alignment horizontal="justify" vertical="top" wrapText="1"/>
    </xf>
    <xf numFmtId="0" fontId="3" fillId="4" borderId="2" xfId="0" applyFont="1" applyFill="1" applyBorder="1" applyAlignment="1" applyProtection="1">
      <alignment horizontal="left" vertical="top"/>
      <protection locked="0"/>
    </xf>
    <xf numFmtId="0" fontId="10" fillId="0" borderId="0" xfId="0" applyFont="1" applyAlignment="1">
      <alignment horizontal="right" vertical="center"/>
    </xf>
    <xf numFmtId="0" fontId="4" fillId="0" borderId="0" xfId="0" applyFont="1" applyAlignment="1">
      <alignment horizontal="right" vertical="center"/>
    </xf>
    <xf numFmtId="0" fontId="15" fillId="0" borderId="0" xfId="0" applyFont="1" applyAlignment="1">
      <alignment horizontal="justify" vertical="center"/>
    </xf>
    <xf numFmtId="0" fontId="3" fillId="0" borderId="0" xfId="0" applyFont="1" applyAlignment="1">
      <alignment horizontal="justify" vertical="center"/>
    </xf>
    <xf numFmtId="0" fontId="13" fillId="0" borderId="0" xfId="0" applyFont="1" applyAlignment="1">
      <alignment vertical="center"/>
    </xf>
    <xf numFmtId="0" fontId="15" fillId="0" borderId="0" xfId="0" applyFont="1" applyAlignment="1">
      <alignment horizontal="justify" vertical="center" wrapText="1"/>
    </xf>
    <xf numFmtId="0" fontId="2" fillId="0" borderId="0" xfId="0" applyFont="1" applyAlignment="1">
      <alignment horizontal="justify" vertical="center" wrapText="1"/>
    </xf>
    <xf numFmtId="166" fontId="3" fillId="3" borderId="2" xfId="0" applyNumberFormat="1" applyFont="1" applyFill="1" applyBorder="1" applyAlignment="1" applyProtection="1">
      <alignment horizontal="center" vertical="center"/>
      <protection locked="0"/>
    </xf>
    <xf numFmtId="166" fontId="3" fillId="3" borderId="3" xfId="0" applyNumberFormat="1" applyFont="1" applyFill="1" applyBorder="1" applyAlignment="1" applyProtection="1">
      <alignment horizontal="center" vertical="center"/>
      <protection locked="0"/>
    </xf>
    <xf numFmtId="166" fontId="3" fillId="3" borderId="4" xfId="0" applyNumberFormat="1" applyFont="1" applyFill="1" applyBorder="1" applyAlignment="1" applyProtection="1">
      <alignment horizontal="center" vertical="center"/>
      <protection locked="0"/>
    </xf>
    <xf numFmtId="0" fontId="3" fillId="0" borderId="1" xfId="0" applyFont="1" applyBorder="1" applyAlignment="1">
      <alignment vertical="center"/>
    </xf>
    <xf numFmtId="1" fontId="3" fillId="3" borderId="2" xfId="0" applyNumberFormat="1" applyFont="1" applyFill="1" applyBorder="1" applyAlignment="1" applyProtection="1">
      <alignment horizontal="center" vertical="center"/>
      <protection locked="0"/>
    </xf>
    <xf numFmtId="1" fontId="3" fillId="3" borderId="3" xfId="0" applyNumberFormat="1" applyFont="1" applyFill="1" applyBorder="1" applyAlignment="1" applyProtection="1">
      <alignment horizontal="center" vertical="center"/>
      <protection locked="0"/>
    </xf>
    <xf numFmtId="1" fontId="3" fillId="3" borderId="4" xfId="0" applyNumberFormat="1" applyFont="1" applyFill="1" applyBorder="1" applyAlignment="1" applyProtection="1">
      <alignment horizontal="center" vertical="center"/>
      <protection locked="0"/>
    </xf>
    <xf numFmtId="166" fontId="3" fillId="0" borderId="2" xfId="0" applyNumberFormat="1" applyFont="1" applyBorder="1" applyAlignment="1" applyProtection="1">
      <alignment horizontal="right" vertical="center"/>
      <protection hidden="1"/>
    </xf>
    <xf numFmtId="166" fontId="3" fillId="0" borderId="3" xfId="0" applyNumberFormat="1" applyFont="1" applyBorder="1" applyAlignment="1" applyProtection="1">
      <alignment horizontal="right" vertical="center"/>
      <protection hidden="1"/>
    </xf>
    <xf numFmtId="166" fontId="3" fillId="0" borderId="4" xfId="0" applyNumberFormat="1" applyFont="1" applyBorder="1" applyAlignment="1" applyProtection="1">
      <alignment horizontal="right" vertical="center"/>
      <protection hidden="1"/>
    </xf>
    <xf numFmtId="167" fontId="3" fillId="0" borderId="1" xfId="0" applyNumberFormat="1" applyFont="1" applyBorder="1" applyAlignment="1" applyProtection="1">
      <alignment vertical="center"/>
      <protection locked="0"/>
    </xf>
    <xf numFmtId="0" fontId="3" fillId="4" borderId="2"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4" borderId="4" xfId="0" applyFont="1" applyFill="1" applyBorder="1" applyAlignment="1" applyProtection="1">
      <alignment horizontal="center" vertical="center"/>
      <protection locked="0"/>
    </xf>
    <xf numFmtId="0" fontId="3" fillId="0" borderId="0" xfId="0" applyFont="1" applyAlignment="1">
      <alignment horizontal="left" vertical="center" wrapText="1"/>
    </xf>
    <xf numFmtId="0" fontId="23" fillId="4" borderId="2" xfId="0" applyFont="1" applyFill="1" applyBorder="1" applyAlignment="1" applyProtection="1">
      <alignment horizontal="center" vertical="center" wrapText="1"/>
      <protection locked="0"/>
    </xf>
    <xf numFmtId="0" fontId="23" fillId="4" borderId="3" xfId="0" applyFont="1" applyFill="1" applyBorder="1" applyAlignment="1" applyProtection="1">
      <alignment horizontal="center" vertical="center" wrapText="1"/>
      <protection locked="0"/>
    </xf>
    <xf numFmtId="0" fontId="23" fillId="4" borderId="4" xfId="0" applyFont="1" applyFill="1" applyBorder="1" applyAlignment="1" applyProtection="1">
      <alignment horizontal="center" vertical="center" wrapText="1"/>
      <protection locked="0"/>
    </xf>
    <xf numFmtId="0" fontId="3" fillId="0" borderId="0" xfId="0" applyFont="1" applyAlignment="1">
      <alignment horizontal="left" vertical="center"/>
    </xf>
    <xf numFmtId="0" fontId="3" fillId="0" borderId="1" xfId="0" applyFont="1" applyBorder="1" applyAlignment="1">
      <alignment horizontal="right" vertical="center"/>
    </xf>
    <xf numFmtId="0" fontId="21" fillId="3" borderId="2" xfId="0" applyFont="1" applyFill="1" applyBorder="1" applyAlignment="1" applyProtection="1">
      <alignment horizontal="left" vertical="top" wrapText="1"/>
      <protection locked="0"/>
    </xf>
    <xf numFmtId="0" fontId="21" fillId="0" borderId="3" xfId="0" applyFont="1" applyBorder="1" applyAlignment="1" applyProtection="1">
      <alignment horizontal="left" vertical="top"/>
      <protection locked="0"/>
    </xf>
    <xf numFmtId="0" fontId="21" fillId="0" borderId="4" xfId="0" applyFont="1" applyBorder="1" applyAlignment="1" applyProtection="1">
      <alignment horizontal="left" vertical="top"/>
      <protection locked="0"/>
    </xf>
    <xf numFmtId="0" fontId="9" fillId="0" borderId="1" xfId="0" applyFont="1" applyBorder="1" applyAlignment="1">
      <alignment vertical="center" wrapText="1"/>
    </xf>
    <xf numFmtId="0" fontId="4" fillId="0" borderId="0" xfId="0" applyFont="1" applyAlignment="1">
      <alignment horizontal="justify" vertical="center" wrapText="1"/>
    </xf>
    <xf numFmtId="0" fontId="3" fillId="0" borderId="0" xfId="0" applyFont="1" applyAlignment="1">
      <alignment horizontal="justify" vertical="center" wrapText="1"/>
    </xf>
    <xf numFmtId="0" fontId="14" fillId="0" borderId="1" xfId="1" applyFont="1" applyBorder="1" applyAlignment="1">
      <alignment horizontal="center" vertical="top"/>
    </xf>
    <xf numFmtId="0" fontId="14" fillId="0" borderId="1" xfId="1" applyFont="1" applyBorder="1" applyAlignment="1">
      <alignment vertical="center"/>
    </xf>
    <xf numFmtId="0" fontId="16" fillId="0" borderId="0" xfId="1" applyFont="1" applyAlignment="1">
      <alignment horizontal="justify" vertical="top" wrapText="1"/>
    </xf>
    <xf numFmtId="168" fontId="3" fillId="0" borderId="7" xfId="0" applyNumberFormat="1" applyFont="1" applyBorder="1" applyAlignment="1" applyProtection="1">
      <alignment vertical="center"/>
      <protection locked="0"/>
    </xf>
    <xf numFmtId="168" fontId="3" fillId="0" borderId="8" xfId="0" applyNumberFormat="1" applyFont="1" applyBorder="1" applyAlignment="1" applyProtection="1">
      <alignment vertical="center"/>
      <protection locked="0"/>
    </xf>
    <xf numFmtId="168" fontId="3" fillId="0" borderId="9" xfId="0" applyNumberFormat="1" applyFont="1" applyBorder="1" applyAlignment="1" applyProtection="1">
      <alignment vertical="center"/>
      <protection locked="0"/>
    </xf>
    <xf numFmtId="168" fontId="3" fillId="0" borderId="10" xfId="0" applyNumberFormat="1" applyFont="1" applyBorder="1" applyAlignment="1" applyProtection="1">
      <alignment vertical="center"/>
      <protection locked="0"/>
    </xf>
    <xf numFmtId="168" fontId="3" fillId="0" borderId="11" xfId="0" applyNumberFormat="1" applyFont="1" applyBorder="1" applyAlignment="1" applyProtection="1">
      <alignment vertical="center"/>
      <protection locked="0"/>
    </xf>
    <xf numFmtId="168" fontId="3" fillId="0" borderId="12" xfId="0" applyNumberFormat="1" applyFont="1" applyBorder="1" applyAlignment="1" applyProtection="1">
      <alignment vertical="center"/>
      <protection locked="0"/>
    </xf>
    <xf numFmtId="0" fontId="3" fillId="4" borderId="2" xfId="0" applyFont="1" applyFill="1" applyBorder="1" applyAlignment="1" applyProtection="1">
      <alignment horizontal="right" vertical="center" wrapText="1"/>
      <protection locked="0"/>
    </xf>
    <xf numFmtId="0" fontId="3" fillId="4" borderId="3" xfId="0" applyFont="1" applyFill="1" applyBorder="1" applyAlignment="1" applyProtection="1">
      <alignment horizontal="right" vertical="center" wrapText="1"/>
      <protection locked="0"/>
    </xf>
    <xf numFmtId="0" fontId="3" fillId="4" borderId="4" xfId="0" applyFont="1" applyFill="1" applyBorder="1" applyAlignment="1" applyProtection="1">
      <alignment horizontal="right" vertical="center" wrapText="1"/>
      <protection locked="0"/>
    </xf>
    <xf numFmtId="0" fontId="3" fillId="0" borderId="1" xfId="0" applyFont="1" applyBorder="1" applyAlignment="1">
      <alignment horizontal="left" vertical="center"/>
    </xf>
    <xf numFmtId="0" fontId="3" fillId="0" borderId="6" xfId="0" applyFont="1" applyBorder="1" applyAlignment="1">
      <alignment horizontal="left" vertical="center"/>
    </xf>
    <xf numFmtId="0" fontId="2" fillId="0" borderId="0" xfId="0" applyFont="1" applyAlignment="1">
      <alignment vertical="top"/>
    </xf>
    <xf numFmtId="0" fontId="3" fillId="0" borderId="1" xfId="2" applyFont="1" applyAlignment="1">
      <alignment vertical="center"/>
    </xf>
    <xf numFmtId="0" fontId="3" fillId="0" borderId="1" xfId="2" applyFont="1" applyAlignment="1">
      <alignment horizontal="left" vertical="center"/>
    </xf>
    <xf numFmtId="0" fontId="21" fillId="4" borderId="2" xfId="0" applyFont="1" applyFill="1" applyBorder="1" applyAlignment="1" applyProtection="1">
      <alignment horizontal="left" vertical="top"/>
      <protection locked="0"/>
    </xf>
    <xf numFmtId="0" fontId="21" fillId="4" borderId="3" xfId="0" applyFont="1" applyFill="1" applyBorder="1" applyAlignment="1" applyProtection="1">
      <alignment horizontal="left" vertical="top"/>
      <protection locked="0"/>
    </xf>
    <xf numFmtId="0" fontId="21" fillId="4" borderId="4" xfId="0" applyFont="1" applyFill="1" applyBorder="1" applyAlignment="1" applyProtection="1">
      <alignment horizontal="left" vertical="top"/>
      <protection locked="0"/>
    </xf>
    <xf numFmtId="0" fontId="21" fillId="0" borderId="1" xfId="0" applyFont="1" applyBorder="1" applyAlignment="1">
      <alignment horizontal="right" vertical="center"/>
    </xf>
    <xf numFmtId="0" fontId="21" fillId="0" borderId="1" xfId="0" applyFont="1" applyBorder="1" applyAlignment="1">
      <alignment horizontal="right" vertical="center" wrapText="1"/>
    </xf>
    <xf numFmtId="0" fontId="2" fillId="0" borderId="1" xfId="2" applyFont="1" applyAlignment="1">
      <alignment vertical="top" wrapText="1"/>
    </xf>
    <xf numFmtId="0" fontId="3" fillId="0" borderId="1" xfId="2" applyFont="1" applyAlignment="1">
      <alignment vertical="top"/>
    </xf>
    <xf numFmtId="165" fontId="3" fillId="0" borderId="2" xfId="0" applyNumberFormat="1" applyFont="1" applyBorder="1" applyAlignment="1" applyProtection="1">
      <alignment vertical="center"/>
      <protection hidden="1"/>
    </xf>
    <xf numFmtId="165" fontId="3" fillId="0" borderId="3" xfId="0" applyNumberFormat="1" applyFont="1" applyBorder="1" applyAlignment="1" applyProtection="1">
      <alignment vertical="center"/>
      <protection hidden="1"/>
    </xf>
    <xf numFmtId="165" fontId="3" fillId="0" borderId="4" xfId="0" applyNumberFormat="1" applyFont="1" applyBorder="1" applyAlignment="1" applyProtection="1">
      <alignment vertical="center"/>
      <protection hidden="1"/>
    </xf>
    <xf numFmtId="164" fontId="3" fillId="0" borderId="2" xfId="0" applyNumberFormat="1" applyFont="1" applyBorder="1" applyAlignment="1" applyProtection="1">
      <alignment horizontal="center" vertical="center"/>
      <protection hidden="1"/>
    </xf>
    <xf numFmtId="164" fontId="3" fillId="0" borderId="3" xfId="0" applyNumberFormat="1" applyFont="1" applyBorder="1" applyAlignment="1" applyProtection="1">
      <alignment horizontal="center" vertical="center"/>
      <protection hidden="1"/>
    </xf>
    <xf numFmtId="164" fontId="3" fillId="0" borderId="4" xfId="0" applyNumberFormat="1" applyFont="1" applyBorder="1" applyAlignment="1" applyProtection="1">
      <alignment horizontal="center" vertical="center"/>
      <protection hidden="1"/>
    </xf>
    <xf numFmtId="0" fontId="3" fillId="0" borderId="1" xfId="0" applyFont="1" applyBorder="1" applyAlignment="1">
      <alignment horizontal="left" vertical="center" wrapText="1"/>
    </xf>
    <xf numFmtId="0" fontId="4" fillId="0" borderId="0" xfId="0" applyFont="1" applyAlignment="1">
      <alignment vertical="top" wrapText="1"/>
    </xf>
    <xf numFmtId="0" fontId="2" fillId="0" borderId="0" xfId="0" applyFont="1" applyAlignment="1">
      <alignment horizontal="center" vertical="center"/>
    </xf>
    <xf numFmtId="0" fontId="21" fillId="4" borderId="2" xfId="0" applyFont="1" applyFill="1" applyBorder="1" applyAlignment="1" applyProtection="1">
      <alignment horizontal="center" vertical="center"/>
      <protection locked="0"/>
    </xf>
    <xf numFmtId="0" fontId="21" fillId="4" borderId="3" xfId="0" applyFont="1" applyFill="1" applyBorder="1" applyAlignment="1" applyProtection="1">
      <alignment horizontal="center" vertical="center"/>
      <protection locked="0"/>
    </xf>
    <xf numFmtId="0" fontId="21" fillId="4" borderId="4" xfId="0" applyFont="1" applyFill="1" applyBorder="1" applyAlignment="1" applyProtection="1">
      <alignment horizontal="center" vertical="center"/>
      <protection locked="0"/>
    </xf>
    <xf numFmtId="0" fontId="3" fillId="0" borderId="5" xfId="0" applyFont="1" applyBorder="1" applyAlignment="1">
      <alignment vertical="center"/>
    </xf>
    <xf numFmtId="0" fontId="21" fillId="3" borderId="3" xfId="0" applyFont="1" applyFill="1" applyBorder="1" applyAlignment="1" applyProtection="1">
      <alignment horizontal="left" vertical="top" wrapText="1"/>
      <protection locked="0"/>
    </xf>
    <xf numFmtId="0" fontId="21" fillId="3" borderId="4" xfId="0" applyFont="1" applyFill="1" applyBorder="1" applyAlignment="1" applyProtection="1">
      <alignment horizontal="left" vertical="top" wrapText="1"/>
      <protection locked="0"/>
    </xf>
    <xf numFmtId="0" fontId="21" fillId="3" borderId="2" xfId="0" applyFont="1" applyFill="1" applyBorder="1" applyAlignment="1" applyProtection="1">
      <alignment horizontal="left" vertical="center" wrapText="1"/>
      <protection locked="0"/>
    </xf>
    <xf numFmtId="0" fontId="21" fillId="3" borderId="3" xfId="0" applyFont="1" applyFill="1" applyBorder="1" applyAlignment="1" applyProtection="1">
      <alignment horizontal="left" vertical="center" wrapText="1"/>
      <protection locked="0"/>
    </xf>
    <xf numFmtId="0" fontId="21" fillId="3" borderId="4" xfId="0" applyFont="1" applyFill="1" applyBorder="1" applyAlignment="1" applyProtection="1">
      <alignment horizontal="left" vertical="center" wrapText="1"/>
      <protection locked="0"/>
    </xf>
    <xf numFmtId="0" fontId="22" fillId="0" borderId="0" xfId="0" applyFont="1" applyAlignment="1">
      <alignment vertical="center"/>
    </xf>
    <xf numFmtId="0" fontId="21" fillId="3" borderId="2" xfId="0" applyFont="1" applyFill="1" applyBorder="1" applyAlignment="1" applyProtection="1">
      <alignment horizontal="left" vertical="top"/>
      <protection locked="0"/>
    </xf>
    <xf numFmtId="0" fontId="21" fillId="4" borderId="2" xfId="0" applyFont="1" applyFill="1" applyBorder="1" applyAlignment="1" applyProtection="1">
      <alignment horizontal="left" vertical="top" wrapText="1"/>
      <protection locked="0"/>
    </xf>
    <xf numFmtId="0" fontId="21" fillId="4" borderId="3" xfId="0" applyFont="1" applyFill="1" applyBorder="1" applyAlignment="1" applyProtection="1">
      <alignment horizontal="left" vertical="top" wrapText="1"/>
      <protection locked="0"/>
    </xf>
    <xf numFmtId="0" fontId="21" fillId="4" borderId="4" xfId="0" applyFont="1" applyFill="1" applyBorder="1" applyAlignment="1" applyProtection="1">
      <alignment horizontal="left" vertical="top" wrapText="1"/>
      <protection locked="0"/>
    </xf>
    <xf numFmtId="0" fontId="21" fillId="0" borderId="0" xfId="0" applyFont="1" applyAlignment="1">
      <alignment horizontal="right" vertical="center" wrapText="1"/>
    </xf>
    <xf numFmtId="0" fontId="21" fillId="4" borderId="2" xfId="0" applyFont="1" applyFill="1" applyBorder="1" applyAlignment="1" applyProtection="1">
      <alignment horizontal="left" vertical="center"/>
      <protection locked="0"/>
    </xf>
    <xf numFmtId="0" fontId="21" fillId="4" borderId="3" xfId="0" applyFont="1" applyFill="1" applyBorder="1" applyAlignment="1" applyProtection="1">
      <alignment horizontal="left" vertical="center"/>
      <protection locked="0"/>
    </xf>
    <xf numFmtId="0" fontId="21" fillId="4" borderId="4" xfId="0" applyFont="1" applyFill="1" applyBorder="1" applyAlignment="1" applyProtection="1">
      <alignment horizontal="left" vertical="center"/>
      <protection locked="0"/>
    </xf>
    <xf numFmtId="0" fontId="21" fillId="4" borderId="7" xfId="0" applyFont="1" applyFill="1" applyBorder="1" applyAlignment="1" applyProtection="1">
      <alignment horizontal="left" vertical="top"/>
      <protection locked="0"/>
    </xf>
    <xf numFmtId="0" fontId="21" fillId="4" borderId="8" xfId="0" applyFont="1" applyFill="1" applyBorder="1" applyAlignment="1" applyProtection="1">
      <alignment horizontal="left" vertical="top"/>
      <protection locked="0"/>
    </xf>
    <xf numFmtId="0" fontId="21" fillId="4" borderId="9" xfId="0" applyFont="1" applyFill="1" applyBorder="1" applyAlignment="1" applyProtection="1">
      <alignment horizontal="left" vertical="top"/>
      <protection locked="0"/>
    </xf>
    <xf numFmtId="0" fontId="21" fillId="4" borderId="10" xfId="0" applyFont="1" applyFill="1" applyBorder="1" applyAlignment="1" applyProtection="1">
      <alignment horizontal="left" vertical="top"/>
      <protection locked="0"/>
    </xf>
    <xf numFmtId="0" fontId="21" fillId="4" borderId="11" xfId="0" applyFont="1" applyFill="1" applyBorder="1" applyAlignment="1" applyProtection="1">
      <alignment horizontal="left" vertical="top"/>
      <protection locked="0"/>
    </xf>
    <xf numFmtId="0" fontId="21" fillId="4" borderId="12" xfId="0" applyFont="1" applyFill="1" applyBorder="1" applyAlignment="1" applyProtection="1">
      <alignment horizontal="left" vertical="top"/>
      <protection locked="0"/>
    </xf>
    <xf numFmtId="0" fontId="3" fillId="3" borderId="7" xfId="0" applyFont="1" applyFill="1" applyBorder="1" applyAlignment="1" applyProtection="1">
      <alignment horizontal="left" vertical="top" wrapText="1"/>
      <protection locked="0"/>
    </xf>
    <xf numFmtId="0" fontId="3" fillId="3" borderId="8" xfId="0" applyFont="1" applyFill="1" applyBorder="1" applyAlignment="1" applyProtection="1">
      <alignment horizontal="left" vertical="top" wrapText="1"/>
      <protection locked="0"/>
    </xf>
    <xf numFmtId="0" fontId="3" fillId="3" borderId="9" xfId="0" applyFont="1" applyFill="1" applyBorder="1" applyAlignment="1" applyProtection="1">
      <alignment horizontal="left" vertical="top" wrapText="1"/>
      <protection locked="0"/>
    </xf>
    <xf numFmtId="0" fontId="3" fillId="3" borderId="5"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6" xfId="0" applyFont="1" applyFill="1" applyBorder="1" applyAlignment="1" applyProtection="1">
      <alignment horizontal="left" vertical="top" wrapText="1"/>
      <protection locked="0"/>
    </xf>
    <xf numFmtId="0" fontId="3" fillId="3" borderId="10" xfId="0" applyFont="1" applyFill="1" applyBorder="1" applyAlignment="1" applyProtection="1">
      <alignment horizontal="left" vertical="top" wrapText="1"/>
      <protection locked="0"/>
    </xf>
    <xf numFmtId="0" fontId="3" fillId="3" borderId="11" xfId="0" applyFont="1" applyFill="1" applyBorder="1" applyAlignment="1" applyProtection="1">
      <alignment horizontal="left" vertical="top" wrapText="1"/>
      <protection locked="0"/>
    </xf>
    <xf numFmtId="0" fontId="3" fillId="3" borderId="12" xfId="0" applyFont="1" applyFill="1" applyBorder="1" applyAlignment="1" applyProtection="1">
      <alignment horizontal="left" vertical="top" wrapText="1"/>
      <protection locked="0"/>
    </xf>
    <xf numFmtId="0" fontId="4" fillId="0" borderId="0" xfId="0" applyFont="1" applyAlignment="1">
      <alignment horizontal="left" vertical="top"/>
    </xf>
    <xf numFmtId="0" fontId="3" fillId="6" borderId="13" xfId="0" applyFont="1" applyFill="1" applyBorder="1" applyAlignment="1" applyProtection="1">
      <alignment vertical="top" wrapText="1"/>
      <protection locked="0"/>
    </xf>
    <xf numFmtId="0" fontId="4" fillId="0" borderId="0" xfId="0" applyFont="1" applyAlignment="1">
      <alignment horizontal="left" vertical="center"/>
    </xf>
    <xf numFmtId="0" fontId="2" fillId="0" borderId="1" xfId="2" applyFont="1" applyAlignment="1">
      <alignment vertical="center"/>
    </xf>
    <xf numFmtId="0" fontId="3" fillId="0" borderId="6" xfId="0" applyFont="1" applyBorder="1" applyAlignment="1">
      <alignment vertical="center"/>
    </xf>
    <xf numFmtId="0" fontId="21" fillId="0" borderId="6" xfId="0" applyFont="1" applyBorder="1" applyAlignment="1">
      <alignment horizontal="center" vertical="center"/>
    </xf>
    <xf numFmtId="1" fontId="3" fillId="4" borderId="13" xfId="0" applyNumberFormat="1" applyFont="1" applyFill="1" applyBorder="1" applyAlignment="1" applyProtection="1">
      <alignment horizontal="center" vertical="center"/>
      <protection locked="0"/>
    </xf>
    <xf numFmtId="1" fontId="3" fillId="0" borderId="1" xfId="0" applyNumberFormat="1" applyFont="1" applyBorder="1" applyAlignment="1" applyProtection="1">
      <alignment horizontal="left" vertical="center"/>
      <protection locked="0"/>
    </xf>
    <xf numFmtId="169" fontId="21" fillId="3" borderId="2" xfId="0" applyNumberFormat="1" applyFont="1" applyFill="1" applyBorder="1" applyAlignment="1" applyProtection="1">
      <alignment vertical="center"/>
      <protection locked="0"/>
    </xf>
    <xf numFmtId="169" fontId="21" fillId="3" borderId="3" xfId="0" applyNumberFormat="1" applyFont="1" applyFill="1" applyBorder="1" applyAlignment="1" applyProtection="1">
      <alignment vertical="center"/>
      <protection locked="0"/>
    </xf>
    <xf numFmtId="169" fontId="21" fillId="3" borderId="4" xfId="0" applyNumberFormat="1" applyFont="1" applyFill="1" applyBorder="1" applyAlignment="1" applyProtection="1">
      <alignment vertical="center"/>
      <protection locked="0"/>
    </xf>
    <xf numFmtId="0" fontId="2" fillId="0" borderId="0" xfId="0" applyFont="1" applyAlignment="1">
      <alignment horizontal="left" vertical="top" wrapText="1"/>
    </xf>
    <xf numFmtId="1" fontId="2" fillId="0" borderId="1" xfId="0" applyNumberFormat="1" applyFont="1" applyBorder="1" applyAlignment="1" applyProtection="1">
      <alignment horizontal="left" vertical="center"/>
      <protection locked="0"/>
    </xf>
    <xf numFmtId="1" fontId="21" fillId="4" borderId="13" xfId="0" applyNumberFormat="1" applyFont="1" applyFill="1" applyBorder="1" applyAlignment="1" applyProtection="1">
      <alignment horizontal="center" vertical="center"/>
      <protection locked="0"/>
    </xf>
    <xf numFmtId="1" fontId="3" fillId="3" borderId="2" xfId="0" applyNumberFormat="1" applyFont="1" applyFill="1" applyBorder="1" applyAlignment="1" applyProtection="1">
      <alignment horizontal="left" vertical="center"/>
      <protection locked="0"/>
    </xf>
    <xf numFmtId="1" fontId="3" fillId="3" borderId="3" xfId="0" applyNumberFormat="1" applyFont="1" applyFill="1" applyBorder="1" applyAlignment="1" applyProtection="1">
      <alignment horizontal="left" vertical="center"/>
      <protection locked="0"/>
    </xf>
    <xf numFmtId="1" fontId="3" fillId="3" borderId="4" xfId="0" applyNumberFormat="1" applyFont="1" applyFill="1" applyBorder="1" applyAlignment="1" applyProtection="1">
      <alignment horizontal="left" vertical="center"/>
      <protection locked="0"/>
    </xf>
    <xf numFmtId="166" fontId="3" fillId="0" borderId="2" xfId="0" applyNumberFormat="1" applyFont="1" applyBorder="1" applyAlignment="1" applyProtection="1">
      <alignment horizontal="center" vertical="center"/>
      <protection hidden="1"/>
    </xf>
    <xf numFmtId="166" fontId="3" fillId="0" borderId="3" xfId="0" applyNumberFormat="1" applyFont="1" applyBorder="1" applyAlignment="1" applyProtection="1">
      <alignment horizontal="center" vertical="center"/>
      <protection hidden="1"/>
    </xf>
    <xf numFmtId="166" fontId="3" fillId="0" borderId="4" xfId="0" applyNumberFormat="1" applyFont="1" applyBorder="1" applyAlignment="1" applyProtection="1">
      <alignment horizontal="center" vertical="center"/>
      <protection hidden="1"/>
    </xf>
    <xf numFmtId="166" fontId="21" fillId="4" borderId="2" xfId="0" applyNumberFormat="1" applyFont="1" applyFill="1" applyBorder="1" applyAlignment="1" applyProtection="1">
      <alignment horizontal="center" vertical="center"/>
      <protection locked="0"/>
    </xf>
    <xf numFmtId="166" fontId="21" fillId="4" borderId="3" xfId="0" applyNumberFormat="1" applyFont="1" applyFill="1" applyBorder="1" applyAlignment="1" applyProtection="1">
      <alignment horizontal="center" vertical="center"/>
      <protection locked="0"/>
    </xf>
    <xf numFmtId="166" fontId="21" fillId="4" borderId="4" xfId="0" applyNumberFormat="1" applyFont="1" applyFill="1" applyBorder="1" applyAlignment="1" applyProtection="1">
      <alignment horizontal="center" vertical="center"/>
      <protection locked="0"/>
    </xf>
    <xf numFmtId="0" fontId="2" fillId="0" borderId="0" xfId="0" applyFont="1" applyAlignment="1">
      <alignment horizontal="center" vertical="top"/>
    </xf>
    <xf numFmtId="0" fontId="4" fillId="0" borderId="1" xfId="2" applyFont="1" applyAlignment="1">
      <alignment horizontal="left" vertical="top"/>
    </xf>
    <xf numFmtId="164" fontId="3" fillId="3" borderId="3" xfId="0" applyNumberFormat="1" applyFont="1" applyFill="1" applyBorder="1" applyAlignment="1" applyProtection="1">
      <alignment vertical="center"/>
      <protection locked="0"/>
    </xf>
    <xf numFmtId="164" fontId="3" fillId="3" borderId="4" xfId="0" applyNumberFormat="1" applyFont="1" applyFill="1" applyBorder="1" applyAlignment="1" applyProtection="1">
      <alignment vertical="center"/>
      <protection locked="0"/>
    </xf>
    <xf numFmtId="4" fontId="3" fillId="0" borderId="2" xfId="0" applyNumberFormat="1" applyFont="1" applyBorder="1" applyAlignment="1" applyProtection="1">
      <alignment vertical="center"/>
      <protection hidden="1"/>
    </xf>
    <xf numFmtId="4" fontId="3" fillId="0" borderId="3" xfId="0" applyNumberFormat="1" applyFont="1" applyBorder="1" applyAlignment="1" applyProtection="1">
      <alignment vertical="center"/>
      <protection hidden="1"/>
    </xf>
    <xf numFmtId="4" fontId="3" fillId="0" borderId="4" xfId="0" applyNumberFormat="1" applyFont="1" applyBorder="1" applyAlignment="1" applyProtection="1">
      <alignment vertical="center"/>
      <protection hidden="1"/>
    </xf>
    <xf numFmtId="0" fontId="4" fillId="0" borderId="0" xfId="0" applyFont="1" applyAlignment="1">
      <alignment horizontal="right" vertical="center" wrapText="1"/>
    </xf>
    <xf numFmtId="0" fontId="5" fillId="5" borderId="0" xfId="0" applyFont="1" applyFill="1" applyAlignment="1">
      <alignment vertical="center" wrapText="1"/>
    </xf>
    <xf numFmtId="0" fontId="6" fillId="0" borderId="0" xfId="0" applyFont="1" applyAlignment="1">
      <alignment vertical="center" wrapText="1"/>
    </xf>
    <xf numFmtId="0" fontId="16" fillId="0" borderId="0" xfId="1" applyFont="1" applyAlignment="1">
      <alignment vertical="center"/>
    </xf>
    <xf numFmtId="0" fontId="3" fillId="0" borderId="0" xfId="0" applyFont="1" applyAlignment="1">
      <alignment horizontal="right" wrapText="1"/>
    </xf>
    <xf numFmtId="0" fontId="3" fillId="0" borderId="0" xfId="0" applyFont="1" applyAlignment="1">
      <alignment horizontal="right"/>
    </xf>
    <xf numFmtId="0" fontId="3" fillId="0" borderId="6" xfId="0" applyFont="1" applyBorder="1" applyAlignment="1">
      <alignment horizontal="right"/>
    </xf>
    <xf numFmtId="0" fontId="3" fillId="3" borderId="7" xfId="0" applyFont="1" applyFill="1" applyBorder="1" applyAlignment="1" applyProtection="1">
      <alignment vertical="top" wrapText="1"/>
      <protection locked="0"/>
    </xf>
    <xf numFmtId="0" fontId="3" fillId="0" borderId="8" xfId="0" applyFont="1" applyBorder="1" applyAlignment="1">
      <alignment wrapText="1"/>
    </xf>
    <xf numFmtId="0" fontId="3" fillId="0" borderId="9" xfId="0" applyFont="1" applyBorder="1" applyAlignment="1">
      <alignment wrapText="1"/>
    </xf>
    <xf numFmtId="0" fontId="3" fillId="0" borderId="5" xfId="0" applyFont="1" applyBorder="1" applyAlignment="1">
      <alignment wrapText="1"/>
    </xf>
    <xf numFmtId="0" fontId="3" fillId="0" borderId="1" xfId="0" applyFont="1" applyBorder="1" applyAlignment="1">
      <alignment wrapText="1"/>
    </xf>
    <xf numFmtId="0" fontId="3" fillId="0" borderId="6"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12" xfId="0" applyFont="1" applyBorder="1" applyAlignment="1">
      <alignment wrapText="1"/>
    </xf>
    <xf numFmtId="0" fontId="3" fillId="0" borderId="1" xfId="0" applyFont="1" applyBorder="1" applyAlignment="1">
      <alignment horizontal="right" vertical="top" wrapText="1"/>
    </xf>
    <xf numFmtId="0" fontId="3" fillId="3" borderId="2" xfId="0" applyFont="1" applyFill="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164" fontId="3" fillId="0" borderId="2" xfId="0" applyNumberFormat="1" applyFont="1" applyBorder="1" applyAlignment="1" applyProtection="1">
      <alignment horizontal="right" vertical="center"/>
      <protection hidden="1"/>
    </xf>
    <xf numFmtId="164" fontId="3" fillId="0" borderId="3" xfId="0" applyNumberFormat="1" applyFont="1" applyBorder="1" applyAlignment="1" applyProtection="1">
      <alignment horizontal="right" vertical="center"/>
      <protection hidden="1"/>
    </xf>
    <xf numFmtId="164" fontId="3" fillId="0" borderId="4" xfId="0" applyNumberFormat="1" applyFont="1" applyBorder="1" applyAlignment="1" applyProtection="1">
      <alignment horizontal="right" vertical="center"/>
      <protection hidden="1"/>
    </xf>
    <xf numFmtId="0" fontId="24" fillId="0" borderId="0" xfId="0" applyFont="1" applyAlignment="1">
      <alignment horizontal="left" vertical="center"/>
    </xf>
    <xf numFmtId="0" fontId="24" fillId="0" borderId="0" xfId="0" applyFont="1" applyAlignment="1">
      <alignment horizontal="center" vertical="center"/>
    </xf>
  </cellXfs>
  <cellStyles count="3">
    <cellStyle name="Hyperlink" xfId="1" builtinId="8"/>
    <cellStyle name="Standaard" xfId="0" builtinId="0"/>
    <cellStyle name="Standaard 2" xfId="2" xr:uid="{B87E4F32-D214-4276-A0D9-6774AAE566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26</xdr:col>
      <xdr:colOff>38100</xdr:colOff>
      <xdr:row>731</xdr:row>
      <xdr:rowOff>9525</xdr:rowOff>
    </xdr:from>
    <xdr:ext cx="142875" cy="2095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5279325" y="3679988"/>
          <a:ext cx="133350" cy="2000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56</xdr:col>
      <xdr:colOff>0</xdr:colOff>
      <xdr:row>14</xdr:row>
      <xdr:rowOff>57150</xdr:rowOff>
    </xdr:from>
    <xdr:ext cx="184731" cy="264560"/>
    <xdr:sp macro="" textlink="">
      <xdr:nvSpPr>
        <xdr:cNvPr id="4" name="Tekstvak 3">
          <a:extLst>
            <a:ext uri="{FF2B5EF4-FFF2-40B4-BE49-F238E27FC236}">
              <a16:creationId xmlns:a16="http://schemas.microsoft.com/office/drawing/2014/main" id="{00000000-0008-0000-0000-000004000000}"/>
            </a:ext>
          </a:extLst>
        </xdr:cNvPr>
        <xdr:cNvSpPr txBox="1"/>
      </xdr:nvSpPr>
      <xdr:spPr>
        <a:xfrm>
          <a:off x="13706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BE" sz="1100"/>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29</xdr:row>
          <xdr:rowOff>182880</xdr:rowOff>
        </xdr:from>
        <xdr:to>
          <xdr:col>2</xdr:col>
          <xdr:colOff>121920</xdr:colOff>
          <xdr:row>32</xdr:row>
          <xdr:rowOff>7620</xdr:rowOff>
        </xdr:to>
        <xdr:sp macro="" textlink="">
          <xdr:nvSpPr>
            <xdr:cNvPr id="1026" name="RB_OnderwijsNet_Vrij"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29</xdr:row>
          <xdr:rowOff>182880</xdr:rowOff>
        </xdr:from>
        <xdr:to>
          <xdr:col>16</xdr:col>
          <xdr:colOff>121920</xdr:colOff>
          <xdr:row>32</xdr:row>
          <xdr:rowOff>7620</xdr:rowOff>
        </xdr:to>
        <xdr:sp macro="" textlink="">
          <xdr:nvSpPr>
            <xdr:cNvPr id="1027" name="RB_OnderwijsNet_Gem"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29</xdr:row>
          <xdr:rowOff>182880</xdr:rowOff>
        </xdr:from>
        <xdr:to>
          <xdr:col>30</xdr:col>
          <xdr:colOff>121920</xdr:colOff>
          <xdr:row>32</xdr:row>
          <xdr:rowOff>7620</xdr:rowOff>
        </xdr:to>
        <xdr:sp macro="" textlink="">
          <xdr:nvSpPr>
            <xdr:cNvPr id="1028" name="RB_OnderwijsNet_Prov"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66</xdr:row>
          <xdr:rowOff>0</xdr:rowOff>
        </xdr:from>
        <xdr:to>
          <xdr:col>2</xdr:col>
          <xdr:colOff>121920</xdr:colOff>
          <xdr:row>68</xdr:row>
          <xdr:rowOff>0</xdr:rowOff>
        </xdr:to>
        <xdr:sp macro="" textlink="">
          <xdr:nvSpPr>
            <xdr:cNvPr id="1029" name="RB_Op_Wachtlijst_Tru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68</xdr:row>
          <xdr:rowOff>0</xdr:rowOff>
        </xdr:from>
        <xdr:to>
          <xdr:col>2</xdr:col>
          <xdr:colOff>121920</xdr:colOff>
          <xdr:row>69</xdr:row>
          <xdr:rowOff>30480</xdr:rowOff>
        </xdr:to>
        <xdr:sp macro="" textlink="">
          <xdr:nvSpPr>
            <xdr:cNvPr id="1030" name="RB_Op_Wachtlijst_False"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171</xdr:row>
          <xdr:rowOff>0</xdr:rowOff>
        </xdr:from>
        <xdr:to>
          <xdr:col>2</xdr:col>
          <xdr:colOff>114300</xdr:colOff>
          <xdr:row>173</xdr:row>
          <xdr:rowOff>0</xdr:rowOff>
        </xdr:to>
        <xdr:sp macro="" textlink="">
          <xdr:nvSpPr>
            <xdr:cNvPr id="1031" name="RB_CritRationalisatieProgr_True"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171</xdr:row>
          <xdr:rowOff>175260</xdr:rowOff>
        </xdr:from>
        <xdr:to>
          <xdr:col>2</xdr:col>
          <xdr:colOff>45720</xdr:colOff>
          <xdr:row>173</xdr:row>
          <xdr:rowOff>167640</xdr:rowOff>
        </xdr:to>
        <xdr:sp macro="" textlink="">
          <xdr:nvSpPr>
            <xdr:cNvPr id="1032" name="RB_CritRationalisatieProgr_F"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178</xdr:row>
          <xdr:rowOff>0</xdr:rowOff>
        </xdr:from>
        <xdr:to>
          <xdr:col>2</xdr:col>
          <xdr:colOff>83820</xdr:colOff>
          <xdr:row>181</xdr:row>
          <xdr:rowOff>0</xdr:rowOff>
        </xdr:to>
        <xdr:sp macro="" textlink="">
          <xdr:nvSpPr>
            <xdr:cNvPr id="1033" name="RB_Eigenaar"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179</xdr:row>
          <xdr:rowOff>160020</xdr:rowOff>
        </xdr:from>
        <xdr:to>
          <xdr:col>2</xdr:col>
          <xdr:colOff>53340</xdr:colOff>
          <xdr:row>183</xdr:row>
          <xdr:rowOff>0</xdr:rowOff>
        </xdr:to>
        <xdr:sp macro="" textlink="">
          <xdr:nvSpPr>
            <xdr:cNvPr id="1034" name="RB_HouderZakelijkRecht"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181</xdr:row>
          <xdr:rowOff>167640</xdr:rowOff>
        </xdr:from>
        <xdr:to>
          <xdr:col>2</xdr:col>
          <xdr:colOff>60960</xdr:colOff>
          <xdr:row>183</xdr:row>
          <xdr:rowOff>167640</xdr:rowOff>
        </xdr:to>
        <xdr:sp macro="" textlink="">
          <xdr:nvSpPr>
            <xdr:cNvPr id="1035" name="RB_HouderOptieZakelijkRecht"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186</xdr:row>
          <xdr:rowOff>175260</xdr:rowOff>
        </xdr:from>
        <xdr:to>
          <xdr:col>2</xdr:col>
          <xdr:colOff>53340</xdr:colOff>
          <xdr:row>189</xdr:row>
          <xdr:rowOff>7620</xdr:rowOff>
        </xdr:to>
        <xdr:sp macro="" textlink="">
          <xdr:nvSpPr>
            <xdr:cNvPr id="1036" name="RB_BeschikSchoolgebVrij_True"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188</xdr:row>
          <xdr:rowOff>152400</xdr:rowOff>
        </xdr:from>
        <xdr:to>
          <xdr:col>2</xdr:col>
          <xdr:colOff>22860</xdr:colOff>
          <xdr:row>191</xdr:row>
          <xdr:rowOff>7620</xdr:rowOff>
        </xdr:to>
        <xdr:sp macro="" textlink="">
          <xdr:nvSpPr>
            <xdr:cNvPr id="1037" name="RB_BeschikSchoolgebVrij_False"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234</xdr:row>
          <xdr:rowOff>7620</xdr:rowOff>
        </xdr:from>
        <xdr:to>
          <xdr:col>2</xdr:col>
          <xdr:colOff>137160</xdr:colOff>
          <xdr:row>236</xdr:row>
          <xdr:rowOff>15240</xdr:rowOff>
        </xdr:to>
        <xdr:sp macro="" textlink="">
          <xdr:nvSpPr>
            <xdr:cNvPr id="1038" name="CB_Nieuwbouw"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236</xdr:row>
          <xdr:rowOff>7620</xdr:rowOff>
        </xdr:from>
        <xdr:to>
          <xdr:col>3</xdr:col>
          <xdr:colOff>0</xdr:colOff>
          <xdr:row>238</xdr:row>
          <xdr:rowOff>7620</xdr:rowOff>
        </xdr:to>
        <xdr:sp macro="" textlink="">
          <xdr:nvSpPr>
            <xdr:cNvPr id="1039" name="CB_Verbouwingswerken"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33</xdr:row>
          <xdr:rowOff>182880</xdr:rowOff>
        </xdr:from>
        <xdr:to>
          <xdr:col>3</xdr:col>
          <xdr:colOff>0</xdr:colOff>
          <xdr:row>37</xdr:row>
          <xdr:rowOff>38100</xdr:rowOff>
        </xdr:to>
        <xdr:sp macro="" textlink="">
          <xdr:nvSpPr>
            <xdr:cNvPr id="1040" name="RB_Prov_Ant"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695</xdr:row>
          <xdr:rowOff>0</xdr:rowOff>
        </xdr:from>
        <xdr:to>
          <xdr:col>2</xdr:col>
          <xdr:colOff>114300</xdr:colOff>
          <xdr:row>698</xdr:row>
          <xdr:rowOff>0</xdr:rowOff>
        </xdr:to>
        <xdr:sp macro="" textlink="">
          <xdr:nvSpPr>
            <xdr:cNvPr id="1041" name="CB_BewijsstukZakelijkRechtJN"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697</xdr:row>
          <xdr:rowOff>0</xdr:rowOff>
        </xdr:from>
        <xdr:to>
          <xdr:col>2</xdr:col>
          <xdr:colOff>45720</xdr:colOff>
          <xdr:row>700</xdr:row>
          <xdr:rowOff>0</xdr:rowOff>
        </xdr:to>
        <xdr:sp macro="" textlink="">
          <xdr:nvSpPr>
            <xdr:cNvPr id="1042" name="CB_BewijsstukAttestVerzekering"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35</xdr:row>
          <xdr:rowOff>152400</xdr:rowOff>
        </xdr:from>
        <xdr:to>
          <xdr:col>2</xdr:col>
          <xdr:colOff>121920</xdr:colOff>
          <xdr:row>38</xdr:row>
          <xdr:rowOff>0</xdr:rowOff>
        </xdr:to>
        <xdr:sp macro="" textlink="">
          <xdr:nvSpPr>
            <xdr:cNvPr id="1043" name="RB_Prov_BHG"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33</xdr:row>
          <xdr:rowOff>182880</xdr:rowOff>
        </xdr:from>
        <xdr:to>
          <xdr:col>16</xdr:col>
          <xdr:colOff>30480</xdr:colOff>
          <xdr:row>36</xdr:row>
          <xdr:rowOff>0</xdr:rowOff>
        </xdr:to>
        <xdr:sp macro="" textlink="">
          <xdr:nvSpPr>
            <xdr:cNvPr id="1044" name="RB_Prov_Lim"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35</xdr:row>
          <xdr:rowOff>152400</xdr:rowOff>
        </xdr:from>
        <xdr:to>
          <xdr:col>16</xdr:col>
          <xdr:colOff>121920</xdr:colOff>
          <xdr:row>38</xdr:row>
          <xdr:rowOff>0</xdr:rowOff>
        </xdr:to>
        <xdr:sp macro="" textlink="">
          <xdr:nvSpPr>
            <xdr:cNvPr id="1045" name="RB_Prov_OV"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33</xdr:row>
          <xdr:rowOff>182880</xdr:rowOff>
        </xdr:from>
        <xdr:to>
          <xdr:col>30</xdr:col>
          <xdr:colOff>7620</xdr:colOff>
          <xdr:row>36</xdr:row>
          <xdr:rowOff>0</xdr:rowOff>
        </xdr:to>
        <xdr:sp macro="" textlink="">
          <xdr:nvSpPr>
            <xdr:cNvPr id="1046" name="RB_Prov_VB"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35</xdr:row>
          <xdr:rowOff>152400</xdr:rowOff>
        </xdr:from>
        <xdr:to>
          <xdr:col>30</xdr:col>
          <xdr:colOff>121920</xdr:colOff>
          <xdr:row>38</xdr:row>
          <xdr:rowOff>0</xdr:rowOff>
        </xdr:to>
        <xdr:sp macro="" textlink="">
          <xdr:nvSpPr>
            <xdr:cNvPr id="1047" name="RB_Prov_WV"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129</xdr:row>
          <xdr:rowOff>0</xdr:rowOff>
        </xdr:from>
        <xdr:to>
          <xdr:col>2</xdr:col>
          <xdr:colOff>121920</xdr:colOff>
          <xdr:row>132</xdr:row>
          <xdr:rowOff>15240</xdr:rowOff>
        </xdr:to>
        <xdr:sp macro="" textlink="">
          <xdr:nvSpPr>
            <xdr:cNvPr id="1050" name="RB_CoordinerendeMacht_True"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161</xdr:row>
          <xdr:rowOff>0</xdr:rowOff>
        </xdr:from>
        <xdr:to>
          <xdr:col>2</xdr:col>
          <xdr:colOff>121920</xdr:colOff>
          <xdr:row>163</xdr:row>
          <xdr:rowOff>7620</xdr:rowOff>
        </xdr:to>
        <xdr:sp macro="" textlink="">
          <xdr:nvSpPr>
            <xdr:cNvPr id="1051" name="RB_Samen_Met_Andere_OI_True"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314</xdr:row>
          <xdr:rowOff>15240</xdr:rowOff>
        </xdr:from>
        <xdr:to>
          <xdr:col>2</xdr:col>
          <xdr:colOff>114300</xdr:colOff>
          <xdr:row>314</xdr:row>
          <xdr:rowOff>175260</xdr:rowOff>
        </xdr:to>
        <xdr:sp macro="" textlink="">
          <xdr:nvSpPr>
            <xdr:cNvPr id="1052" name="RB_SamenWerking_OV_PS_True"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314</xdr:row>
          <xdr:rowOff>190500</xdr:rowOff>
        </xdr:from>
        <xdr:to>
          <xdr:col>2</xdr:col>
          <xdr:colOff>60960</xdr:colOff>
          <xdr:row>317</xdr:row>
          <xdr:rowOff>38100</xdr:rowOff>
        </xdr:to>
        <xdr:sp macro="" textlink="">
          <xdr:nvSpPr>
            <xdr:cNvPr id="1053" name="RB_SamenWerking_OV_PS_False"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318</xdr:row>
          <xdr:rowOff>175260</xdr:rowOff>
        </xdr:from>
        <xdr:to>
          <xdr:col>1</xdr:col>
          <xdr:colOff>137160</xdr:colOff>
          <xdr:row>322</xdr:row>
          <xdr:rowOff>15240</xdr:rowOff>
        </xdr:to>
        <xdr:sp macro="" textlink="">
          <xdr:nvSpPr>
            <xdr:cNvPr id="1054" name="CB_Dienst_Onr_Erfgoed"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321</xdr:row>
          <xdr:rowOff>22860</xdr:rowOff>
        </xdr:from>
        <xdr:to>
          <xdr:col>2</xdr:col>
          <xdr:colOff>106680</xdr:colOff>
          <xdr:row>324</xdr:row>
          <xdr:rowOff>0</xdr:rowOff>
        </xdr:to>
        <xdr:sp macro="" textlink="">
          <xdr:nvSpPr>
            <xdr:cNvPr id="1055" name="CB_VIPA"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323</xdr:row>
          <xdr:rowOff>7620</xdr:rowOff>
        </xdr:from>
        <xdr:to>
          <xdr:col>2</xdr:col>
          <xdr:colOff>114300</xdr:colOff>
          <xdr:row>325</xdr:row>
          <xdr:rowOff>7620</xdr:rowOff>
        </xdr:to>
        <xdr:sp macro="" textlink="">
          <xdr:nvSpPr>
            <xdr:cNvPr id="1056" name="CB_VGC"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327</xdr:row>
          <xdr:rowOff>0</xdr:rowOff>
        </xdr:from>
        <xdr:to>
          <xdr:col>2</xdr:col>
          <xdr:colOff>121920</xdr:colOff>
          <xdr:row>329</xdr:row>
          <xdr:rowOff>7620</xdr:rowOff>
        </xdr:to>
        <xdr:sp macro="" textlink="">
          <xdr:nvSpPr>
            <xdr:cNvPr id="1057" name="CB_Andere_Overheden"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305</xdr:row>
          <xdr:rowOff>0</xdr:rowOff>
        </xdr:from>
        <xdr:to>
          <xdr:col>2</xdr:col>
          <xdr:colOff>45720</xdr:colOff>
          <xdr:row>308</xdr:row>
          <xdr:rowOff>0</xdr:rowOff>
        </xdr:to>
        <xdr:sp macro="" textlink="">
          <xdr:nvSpPr>
            <xdr:cNvPr id="1058" name="RB_Schadeloosstelling_True"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309</xdr:row>
          <xdr:rowOff>0</xdr:rowOff>
        </xdr:from>
        <xdr:to>
          <xdr:col>2</xdr:col>
          <xdr:colOff>121920</xdr:colOff>
          <xdr:row>311</xdr:row>
          <xdr:rowOff>7620</xdr:rowOff>
        </xdr:to>
        <xdr:sp macro="" textlink="">
          <xdr:nvSpPr>
            <xdr:cNvPr id="1059" name="RB_Schadeloosstelling_False"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699</xdr:row>
          <xdr:rowOff>7620</xdr:rowOff>
        </xdr:from>
        <xdr:to>
          <xdr:col>2</xdr:col>
          <xdr:colOff>106680</xdr:colOff>
          <xdr:row>700</xdr:row>
          <xdr:rowOff>175260</xdr:rowOff>
        </xdr:to>
        <xdr:sp macro="" textlink="">
          <xdr:nvSpPr>
            <xdr:cNvPr id="1060" name="CB_BewijsstukSamenwmod"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701</xdr:row>
          <xdr:rowOff>15240</xdr:rowOff>
        </xdr:from>
        <xdr:to>
          <xdr:col>3</xdr:col>
          <xdr:colOff>7620</xdr:colOff>
          <xdr:row>703</xdr:row>
          <xdr:rowOff>15240</xdr:rowOff>
        </xdr:to>
        <xdr:sp macro="" textlink="">
          <xdr:nvSpPr>
            <xdr:cNvPr id="1061" name="CB_BewijsstukBerekBrutoOpp"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60</xdr:row>
          <xdr:rowOff>0</xdr:rowOff>
        </xdr:from>
        <xdr:to>
          <xdr:col>2</xdr:col>
          <xdr:colOff>129540</xdr:colOff>
          <xdr:row>62</xdr:row>
          <xdr:rowOff>15240</xdr:rowOff>
        </xdr:to>
        <xdr:sp macro="" textlink="">
          <xdr:nvSpPr>
            <xdr:cNvPr id="1062" name="RB_Diko_True"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62</xdr:row>
          <xdr:rowOff>0</xdr:rowOff>
        </xdr:from>
        <xdr:to>
          <xdr:col>2</xdr:col>
          <xdr:colOff>30480</xdr:colOff>
          <xdr:row>64</xdr:row>
          <xdr:rowOff>15240</xdr:rowOff>
        </xdr:to>
        <xdr:sp macro="" textlink="">
          <xdr:nvSpPr>
            <xdr:cNvPr id="1063" name="RB_Diko_False"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131</xdr:row>
          <xdr:rowOff>0</xdr:rowOff>
        </xdr:from>
        <xdr:to>
          <xdr:col>2</xdr:col>
          <xdr:colOff>121920</xdr:colOff>
          <xdr:row>133</xdr:row>
          <xdr:rowOff>15240</xdr:rowOff>
        </xdr:to>
        <xdr:sp macro="" textlink="">
          <xdr:nvSpPr>
            <xdr:cNvPr id="1064" name="RB_CoordinerendeMacht_False"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121</xdr:row>
          <xdr:rowOff>175260</xdr:rowOff>
        </xdr:from>
        <xdr:to>
          <xdr:col>2</xdr:col>
          <xdr:colOff>137160</xdr:colOff>
          <xdr:row>124</xdr:row>
          <xdr:rowOff>15240</xdr:rowOff>
        </xdr:to>
        <xdr:sp macro="" textlink="">
          <xdr:nvSpPr>
            <xdr:cNvPr id="1066" name="RB_Samen_Met_Andere_IM_True"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123</xdr:row>
          <xdr:rowOff>0</xdr:rowOff>
        </xdr:from>
        <xdr:to>
          <xdr:col>2</xdr:col>
          <xdr:colOff>137160</xdr:colOff>
          <xdr:row>125</xdr:row>
          <xdr:rowOff>38100</xdr:rowOff>
        </xdr:to>
        <xdr:sp macro="" textlink="">
          <xdr:nvSpPr>
            <xdr:cNvPr id="1067" name="RB_Samen_Met_Andere_IM_False"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22860</xdr:colOff>
          <xdr:row>514</xdr:row>
          <xdr:rowOff>0</xdr:rowOff>
        </xdr:from>
        <xdr:to>
          <xdr:col>35</xdr:col>
          <xdr:colOff>38100</xdr:colOff>
          <xdr:row>516</xdr:row>
          <xdr:rowOff>0</xdr:rowOff>
        </xdr:to>
        <xdr:sp macro="" textlink="">
          <xdr:nvSpPr>
            <xdr:cNvPr id="1070" name="CB_LokLOAfgebrOntrGesubAGIOnG1"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53</xdr:row>
          <xdr:rowOff>175260</xdr:rowOff>
        </xdr:from>
        <xdr:to>
          <xdr:col>2</xdr:col>
          <xdr:colOff>22860</xdr:colOff>
          <xdr:row>57</xdr:row>
          <xdr:rowOff>0</xdr:rowOff>
        </xdr:to>
        <xdr:sp macro="" textlink="">
          <xdr:nvSpPr>
            <xdr:cNvPr id="1071" name="RB_Minder_Dan_125D_True"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55</xdr:row>
          <xdr:rowOff>182880</xdr:rowOff>
        </xdr:from>
        <xdr:to>
          <xdr:col>2</xdr:col>
          <xdr:colOff>60960</xdr:colOff>
          <xdr:row>58</xdr:row>
          <xdr:rowOff>30480</xdr:rowOff>
        </xdr:to>
        <xdr:sp macro="" textlink="">
          <xdr:nvSpPr>
            <xdr:cNvPr id="1072" name="RB_Minder_Dan_125D_False"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333</xdr:row>
          <xdr:rowOff>160020</xdr:rowOff>
        </xdr:from>
        <xdr:to>
          <xdr:col>2</xdr:col>
          <xdr:colOff>137160</xdr:colOff>
          <xdr:row>336</xdr:row>
          <xdr:rowOff>30480</xdr:rowOff>
        </xdr:to>
        <xdr:sp macro="" textlink="">
          <xdr:nvSpPr>
            <xdr:cNvPr id="1073" name="CB_BijkomendePlaatsen_False"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332</xdr:row>
          <xdr:rowOff>7620</xdr:rowOff>
        </xdr:from>
        <xdr:to>
          <xdr:col>2</xdr:col>
          <xdr:colOff>83820</xdr:colOff>
          <xdr:row>334</xdr:row>
          <xdr:rowOff>0</xdr:rowOff>
        </xdr:to>
        <xdr:sp macro="" textlink="">
          <xdr:nvSpPr>
            <xdr:cNvPr id="1074" name="CB_BijkomendePlaatsen_True"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42</xdr:row>
          <xdr:rowOff>0</xdr:rowOff>
        </xdr:from>
        <xdr:to>
          <xdr:col>2</xdr:col>
          <xdr:colOff>30480</xdr:colOff>
          <xdr:row>45</xdr:row>
          <xdr:rowOff>0</xdr:rowOff>
        </xdr:to>
        <xdr:sp macro="" textlink="">
          <xdr:nvSpPr>
            <xdr:cNvPr id="1075" name="RB_Standaardprocedure"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43</xdr:row>
          <xdr:rowOff>182880</xdr:rowOff>
        </xdr:from>
        <xdr:to>
          <xdr:col>2</xdr:col>
          <xdr:colOff>121920</xdr:colOff>
          <xdr:row>45</xdr:row>
          <xdr:rowOff>175260</xdr:rowOff>
        </xdr:to>
        <xdr:sp macro="" textlink="">
          <xdr:nvSpPr>
            <xdr:cNvPr id="1078" name="RB_Verkorteprocedure"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47</xdr:row>
          <xdr:rowOff>22860</xdr:rowOff>
        </xdr:from>
        <xdr:to>
          <xdr:col>2</xdr:col>
          <xdr:colOff>22860</xdr:colOff>
          <xdr:row>48</xdr:row>
          <xdr:rowOff>0</xdr:rowOff>
        </xdr:to>
        <xdr:sp macro="" textlink="">
          <xdr:nvSpPr>
            <xdr:cNvPr id="1079" name="CB_VerkorteprocedureSanitair"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49</xdr:row>
          <xdr:rowOff>0</xdr:rowOff>
        </xdr:from>
        <xdr:to>
          <xdr:col>2</xdr:col>
          <xdr:colOff>7620</xdr:colOff>
          <xdr:row>51</xdr:row>
          <xdr:rowOff>0</xdr:rowOff>
        </xdr:to>
        <xdr:sp macro="" textlink="">
          <xdr:nvSpPr>
            <xdr:cNvPr id="1080" name="RB_Spoedprocedure"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162</xdr:row>
          <xdr:rowOff>182880</xdr:rowOff>
        </xdr:from>
        <xdr:to>
          <xdr:col>2</xdr:col>
          <xdr:colOff>121920</xdr:colOff>
          <xdr:row>165</xdr:row>
          <xdr:rowOff>0</xdr:rowOff>
        </xdr:to>
        <xdr:sp macro="" textlink="">
          <xdr:nvSpPr>
            <xdr:cNvPr id="1093" name="RB_Samen_Met_Andere_OI_False"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30480</xdr:colOff>
          <xdr:row>516</xdr:row>
          <xdr:rowOff>0</xdr:rowOff>
        </xdr:from>
        <xdr:to>
          <xdr:col>35</xdr:col>
          <xdr:colOff>38100</xdr:colOff>
          <xdr:row>517</xdr:row>
          <xdr:rowOff>38100</xdr:rowOff>
        </xdr:to>
        <xdr:sp macro="" textlink="">
          <xdr:nvSpPr>
            <xdr:cNvPr id="1095" name="CB_LokLOAfgebrOntrGesubAGIOnG2"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704</xdr:row>
          <xdr:rowOff>0</xdr:rowOff>
        </xdr:from>
        <xdr:to>
          <xdr:col>2</xdr:col>
          <xdr:colOff>129540</xdr:colOff>
          <xdr:row>706</xdr:row>
          <xdr:rowOff>0</xdr:rowOff>
        </xdr:to>
        <xdr:sp macro="" textlink="">
          <xdr:nvSpPr>
            <xdr:cNvPr id="1096" name="CB_Inplantingsplan"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705</xdr:row>
          <xdr:rowOff>7620</xdr:rowOff>
        </xdr:from>
        <xdr:to>
          <xdr:col>2</xdr:col>
          <xdr:colOff>137160</xdr:colOff>
          <xdr:row>707</xdr:row>
          <xdr:rowOff>7620</xdr:rowOff>
        </xdr:to>
        <xdr:sp macro="" textlink="">
          <xdr:nvSpPr>
            <xdr:cNvPr id="1097" name="CB_Overzichtsplan"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43960</xdr:colOff>
      <xdr:row>730</xdr:row>
      <xdr:rowOff>21980</xdr:rowOff>
    </xdr:from>
    <xdr:to>
      <xdr:col>27</xdr:col>
      <xdr:colOff>29306</xdr:colOff>
      <xdr:row>732</xdr:row>
      <xdr:rowOff>161192</xdr:rowOff>
    </xdr:to>
    <xdr:sp macro="" textlink="">
      <xdr:nvSpPr>
        <xdr:cNvPr id="77" name="Tekstvak 76">
          <a:extLst>
            <a:ext uri="{FF2B5EF4-FFF2-40B4-BE49-F238E27FC236}">
              <a16:creationId xmlns:a16="http://schemas.microsoft.com/office/drawing/2014/main" id="{00000000-0008-0000-0000-00004D000000}"/>
            </a:ext>
          </a:extLst>
        </xdr:cNvPr>
        <xdr:cNvSpPr txBox="1"/>
      </xdr:nvSpPr>
      <xdr:spPr>
        <a:xfrm>
          <a:off x="3977785" y="95319605"/>
          <a:ext cx="128221" cy="463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nl-BE" sz="1100"/>
        </a:p>
      </xdr:txBody>
    </xdr:sp>
    <xdr:clientData/>
  </xdr:twoCellAnchor>
  <mc:AlternateContent xmlns:mc="http://schemas.openxmlformats.org/markup-compatibility/2006">
    <mc:Choice xmlns:a14="http://schemas.microsoft.com/office/drawing/2010/main" Requires="a14">
      <xdr:twoCellAnchor editAs="oneCell">
        <xdr:from>
          <xdr:col>0</xdr:col>
          <xdr:colOff>175260</xdr:colOff>
          <xdr:row>243</xdr:row>
          <xdr:rowOff>22860</xdr:rowOff>
        </xdr:from>
        <xdr:to>
          <xdr:col>3</xdr:col>
          <xdr:colOff>0</xdr:colOff>
          <xdr:row>245</xdr:row>
          <xdr:rowOff>0</xdr:rowOff>
        </xdr:to>
        <xdr:sp macro="" textlink="">
          <xdr:nvSpPr>
            <xdr:cNvPr id="1098" name="CB_Leslokalen"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245</xdr:row>
          <xdr:rowOff>7620</xdr:rowOff>
        </xdr:from>
        <xdr:to>
          <xdr:col>2</xdr:col>
          <xdr:colOff>0</xdr:colOff>
          <xdr:row>247</xdr:row>
          <xdr:rowOff>0</xdr:rowOff>
        </xdr:to>
        <xdr:sp macro="" textlink="">
          <xdr:nvSpPr>
            <xdr:cNvPr id="1099" name="CB_PolyvalenteZaalEnOfRefter"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247</xdr:row>
          <xdr:rowOff>7620</xdr:rowOff>
        </xdr:from>
        <xdr:to>
          <xdr:col>1</xdr:col>
          <xdr:colOff>137160</xdr:colOff>
          <xdr:row>248</xdr:row>
          <xdr:rowOff>182880</xdr:rowOff>
        </xdr:to>
        <xdr:sp macro="" textlink="">
          <xdr:nvSpPr>
            <xdr:cNvPr id="1100" name="CB_AdministratieEnOfOnderst"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249</xdr:row>
          <xdr:rowOff>7620</xdr:rowOff>
        </xdr:from>
        <xdr:to>
          <xdr:col>2</xdr:col>
          <xdr:colOff>137160</xdr:colOff>
          <xdr:row>250</xdr:row>
          <xdr:rowOff>182880</xdr:rowOff>
        </xdr:to>
        <xdr:sp macro="" textlink="">
          <xdr:nvSpPr>
            <xdr:cNvPr id="1101" name="CB_Sanitair"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251</xdr:row>
          <xdr:rowOff>7620</xdr:rowOff>
        </xdr:from>
        <xdr:to>
          <xdr:col>1</xdr:col>
          <xdr:colOff>137160</xdr:colOff>
          <xdr:row>252</xdr:row>
          <xdr:rowOff>182880</xdr:rowOff>
        </xdr:to>
        <xdr:sp macro="" textlink="">
          <xdr:nvSpPr>
            <xdr:cNvPr id="1102" name="CB_TurnzaalEnOfSporthal"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253</xdr:row>
          <xdr:rowOff>22860</xdr:rowOff>
        </xdr:from>
        <xdr:to>
          <xdr:col>2</xdr:col>
          <xdr:colOff>0</xdr:colOff>
          <xdr:row>255</xdr:row>
          <xdr:rowOff>0</xdr:rowOff>
        </xdr:to>
        <xdr:sp macro="" textlink="">
          <xdr:nvSpPr>
            <xdr:cNvPr id="1103" name="CB_AndereRuimte"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30480</xdr:colOff>
          <xdr:row>486</xdr:row>
          <xdr:rowOff>0</xdr:rowOff>
        </xdr:from>
        <xdr:to>
          <xdr:col>35</xdr:col>
          <xdr:colOff>38100</xdr:colOff>
          <xdr:row>488</xdr:row>
          <xdr:rowOff>7620</xdr:rowOff>
        </xdr:to>
        <xdr:sp macro="" textlink="">
          <xdr:nvSpPr>
            <xdr:cNvPr id="1104" name="CB_GebAfgebrOntrGesubAGIOnGeb1"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488</xdr:row>
          <xdr:rowOff>0</xdr:rowOff>
        </xdr:from>
        <xdr:to>
          <xdr:col>35</xdr:col>
          <xdr:colOff>60960</xdr:colOff>
          <xdr:row>489</xdr:row>
          <xdr:rowOff>30480</xdr:rowOff>
        </xdr:to>
        <xdr:sp macro="" textlink="">
          <xdr:nvSpPr>
            <xdr:cNvPr id="1105" name="CB_GebAfgebrOntrGesubAGIOnGeb2"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325</xdr:row>
          <xdr:rowOff>7620</xdr:rowOff>
        </xdr:from>
        <xdr:to>
          <xdr:col>2</xdr:col>
          <xdr:colOff>114300</xdr:colOff>
          <xdr:row>327</xdr:row>
          <xdr:rowOff>7620</xdr:rowOff>
        </xdr:to>
        <xdr:sp macro="" textlink="">
          <xdr:nvSpPr>
            <xdr:cNvPr id="1106" name="CB_OVAM"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51</xdr:row>
          <xdr:rowOff>0</xdr:rowOff>
        </xdr:from>
        <xdr:to>
          <xdr:col>2</xdr:col>
          <xdr:colOff>137160</xdr:colOff>
          <xdr:row>52</xdr:row>
          <xdr:rowOff>15240</xdr:rowOff>
        </xdr:to>
        <xdr:sp macro="" textlink="">
          <xdr:nvSpPr>
            <xdr:cNvPr id="1107" name="RB_WerkenNaAankoop"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706</xdr:row>
          <xdr:rowOff>175260</xdr:rowOff>
        </xdr:from>
        <xdr:to>
          <xdr:col>2</xdr:col>
          <xdr:colOff>137160</xdr:colOff>
          <xdr:row>709</xdr:row>
          <xdr:rowOff>15240</xdr:rowOff>
        </xdr:to>
        <xdr:sp macro="" textlink="">
          <xdr:nvSpPr>
            <xdr:cNvPr id="1108" name="CB_EngOpenstellingSchoolinfra"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214</xdr:row>
          <xdr:rowOff>0</xdr:rowOff>
        </xdr:from>
        <xdr:to>
          <xdr:col>2</xdr:col>
          <xdr:colOff>7620</xdr:colOff>
          <xdr:row>215</xdr:row>
          <xdr:rowOff>7620</xdr:rowOff>
        </xdr:to>
        <xdr:sp macro="" textlink="">
          <xdr:nvSpPr>
            <xdr:cNvPr id="1121" name="RB_ToepassingsgOS_True"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216</xdr:row>
          <xdr:rowOff>0</xdr:rowOff>
        </xdr:from>
        <xdr:to>
          <xdr:col>3</xdr:col>
          <xdr:colOff>22860</xdr:colOff>
          <xdr:row>217</xdr:row>
          <xdr:rowOff>7620</xdr:rowOff>
        </xdr:to>
        <xdr:sp macro="" textlink="">
          <xdr:nvSpPr>
            <xdr:cNvPr id="1122" name="RB_EngagementOS"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222</xdr:row>
          <xdr:rowOff>7620</xdr:rowOff>
        </xdr:from>
        <xdr:to>
          <xdr:col>3</xdr:col>
          <xdr:colOff>22860</xdr:colOff>
          <xdr:row>224</xdr:row>
          <xdr:rowOff>0</xdr:rowOff>
        </xdr:to>
        <xdr:sp macro="" textlink="">
          <xdr:nvSpPr>
            <xdr:cNvPr id="1123" name="RB_KennisnameOS"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226</xdr:row>
          <xdr:rowOff>7620</xdr:rowOff>
        </xdr:from>
        <xdr:to>
          <xdr:col>2</xdr:col>
          <xdr:colOff>30480</xdr:colOff>
          <xdr:row>228</xdr:row>
          <xdr:rowOff>0</xdr:rowOff>
        </xdr:to>
        <xdr:sp macro="" textlink="">
          <xdr:nvSpPr>
            <xdr:cNvPr id="1124" name="RB_ToepassingsgOS_False"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708</xdr:row>
          <xdr:rowOff>182880</xdr:rowOff>
        </xdr:from>
        <xdr:to>
          <xdr:col>2</xdr:col>
          <xdr:colOff>137160</xdr:colOff>
          <xdr:row>711</xdr:row>
          <xdr:rowOff>22860</xdr:rowOff>
        </xdr:to>
        <xdr:sp macro="" textlink="">
          <xdr:nvSpPr>
            <xdr:cNvPr id="1126" name="CB_VTAOpenstellingSchoolinfra"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3.xml"/><Relationship Id="rId18" Type="http://schemas.openxmlformats.org/officeDocument/2006/relationships/ctrlProp" Target="../ctrlProps/ctrlProp8.xml"/><Relationship Id="rId26" Type="http://schemas.openxmlformats.org/officeDocument/2006/relationships/ctrlProp" Target="../ctrlProps/ctrlProp16.xml"/><Relationship Id="rId39" Type="http://schemas.openxmlformats.org/officeDocument/2006/relationships/ctrlProp" Target="../ctrlProps/ctrlProp29.xml"/><Relationship Id="rId21" Type="http://schemas.openxmlformats.org/officeDocument/2006/relationships/ctrlProp" Target="../ctrlProps/ctrlProp11.xml"/><Relationship Id="rId34" Type="http://schemas.openxmlformats.org/officeDocument/2006/relationships/ctrlProp" Target="../ctrlProps/ctrlProp24.xml"/><Relationship Id="rId42" Type="http://schemas.openxmlformats.org/officeDocument/2006/relationships/ctrlProp" Target="../ctrlProps/ctrlProp32.xml"/><Relationship Id="rId47" Type="http://schemas.openxmlformats.org/officeDocument/2006/relationships/ctrlProp" Target="../ctrlProps/ctrlProp37.xml"/><Relationship Id="rId50" Type="http://schemas.openxmlformats.org/officeDocument/2006/relationships/ctrlProp" Target="../ctrlProps/ctrlProp40.xml"/><Relationship Id="rId55" Type="http://schemas.openxmlformats.org/officeDocument/2006/relationships/ctrlProp" Target="../ctrlProps/ctrlProp45.xml"/><Relationship Id="rId63" Type="http://schemas.openxmlformats.org/officeDocument/2006/relationships/ctrlProp" Target="../ctrlProps/ctrlProp53.xml"/><Relationship Id="rId68" Type="http://schemas.openxmlformats.org/officeDocument/2006/relationships/ctrlProp" Target="../ctrlProps/ctrlProp58.xml"/><Relationship Id="rId76" Type="http://schemas.openxmlformats.org/officeDocument/2006/relationships/ctrlProp" Target="../ctrlProps/ctrlProp66.xml"/><Relationship Id="rId7" Type="http://schemas.openxmlformats.org/officeDocument/2006/relationships/hyperlink" Target="https://www.agion.be/decreet-over-open-scholen" TargetMode="External"/><Relationship Id="rId71" Type="http://schemas.openxmlformats.org/officeDocument/2006/relationships/ctrlProp" Target="../ctrlProps/ctrlProp61.xml"/><Relationship Id="rId2" Type="http://schemas.openxmlformats.org/officeDocument/2006/relationships/hyperlink" Target="http://www.agion.be/" TargetMode="External"/><Relationship Id="rId16" Type="http://schemas.openxmlformats.org/officeDocument/2006/relationships/ctrlProp" Target="../ctrlProps/ctrlProp6.xml"/><Relationship Id="rId29" Type="http://schemas.openxmlformats.org/officeDocument/2006/relationships/ctrlProp" Target="../ctrlProps/ctrlProp19.xml"/><Relationship Id="rId11" Type="http://schemas.openxmlformats.org/officeDocument/2006/relationships/ctrlProp" Target="../ctrlProps/ctrlProp1.xml"/><Relationship Id="rId24" Type="http://schemas.openxmlformats.org/officeDocument/2006/relationships/ctrlProp" Target="../ctrlProps/ctrlProp14.xml"/><Relationship Id="rId32" Type="http://schemas.openxmlformats.org/officeDocument/2006/relationships/ctrlProp" Target="../ctrlProps/ctrlProp22.xml"/><Relationship Id="rId37" Type="http://schemas.openxmlformats.org/officeDocument/2006/relationships/ctrlProp" Target="../ctrlProps/ctrlProp27.xml"/><Relationship Id="rId40" Type="http://schemas.openxmlformats.org/officeDocument/2006/relationships/ctrlProp" Target="../ctrlProps/ctrlProp30.xml"/><Relationship Id="rId45" Type="http://schemas.openxmlformats.org/officeDocument/2006/relationships/ctrlProp" Target="../ctrlProps/ctrlProp35.xml"/><Relationship Id="rId53" Type="http://schemas.openxmlformats.org/officeDocument/2006/relationships/ctrlProp" Target="../ctrlProps/ctrlProp43.xml"/><Relationship Id="rId58" Type="http://schemas.openxmlformats.org/officeDocument/2006/relationships/ctrlProp" Target="../ctrlProps/ctrlProp48.xml"/><Relationship Id="rId66" Type="http://schemas.openxmlformats.org/officeDocument/2006/relationships/ctrlProp" Target="../ctrlProps/ctrlProp56.xml"/><Relationship Id="rId74" Type="http://schemas.openxmlformats.org/officeDocument/2006/relationships/ctrlProp" Target="../ctrlProps/ctrlProp64.xml"/><Relationship Id="rId5" Type="http://schemas.openxmlformats.org/officeDocument/2006/relationships/hyperlink" Target="mailto:rf@agion.be" TargetMode="External"/><Relationship Id="rId15" Type="http://schemas.openxmlformats.org/officeDocument/2006/relationships/ctrlProp" Target="../ctrlProps/ctrlProp5.xml"/><Relationship Id="rId23" Type="http://schemas.openxmlformats.org/officeDocument/2006/relationships/ctrlProp" Target="../ctrlProps/ctrlProp13.xml"/><Relationship Id="rId28" Type="http://schemas.openxmlformats.org/officeDocument/2006/relationships/ctrlProp" Target="../ctrlProps/ctrlProp18.xml"/><Relationship Id="rId36" Type="http://schemas.openxmlformats.org/officeDocument/2006/relationships/ctrlProp" Target="../ctrlProps/ctrlProp26.xml"/><Relationship Id="rId49" Type="http://schemas.openxmlformats.org/officeDocument/2006/relationships/ctrlProp" Target="../ctrlProps/ctrlProp39.xml"/><Relationship Id="rId57" Type="http://schemas.openxmlformats.org/officeDocument/2006/relationships/ctrlProp" Target="../ctrlProps/ctrlProp47.xml"/><Relationship Id="rId61" Type="http://schemas.openxmlformats.org/officeDocument/2006/relationships/ctrlProp" Target="../ctrlProps/ctrlProp51.xml"/><Relationship Id="rId10" Type="http://schemas.openxmlformats.org/officeDocument/2006/relationships/vmlDrawing" Target="../drawings/vmlDrawing1.vml"/><Relationship Id="rId19" Type="http://schemas.openxmlformats.org/officeDocument/2006/relationships/ctrlProp" Target="../ctrlProps/ctrlProp9.xml"/><Relationship Id="rId31" Type="http://schemas.openxmlformats.org/officeDocument/2006/relationships/ctrlProp" Target="../ctrlProps/ctrlProp21.xml"/><Relationship Id="rId44" Type="http://schemas.openxmlformats.org/officeDocument/2006/relationships/ctrlProp" Target="../ctrlProps/ctrlProp34.xml"/><Relationship Id="rId52" Type="http://schemas.openxmlformats.org/officeDocument/2006/relationships/ctrlProp" Target="../ctrlProps/ctrlProp42.xml"/><Relationship Id="rId60" Type="http://schemas.openxmlformats.org/officeDocument/2006/relationships/ctrlProp" Target="../ctrlProps/ctrlProp50.xml"/><Relationship Id="rId65" Type="http://schemas.openxmlformats.org/officeDocument/2006/relationships/ctrlProp" Target="../ctrlProps/ctrlProp55.xml"/><Relationship Id="rId73" Type="http://schemas.openxmlformats.org/officeDocument/2006/relationships/ctrlProp" Target="../ctrlProps/ctrlProp63.xml"/><Relationship Id="rId78" Type="http://schemas.openxmlformats.org/officeDocument/2006/relationships/ctrlProp" Target="../ctrlProps/ctrlProp68.xml"/><Relationship Id="rId4" Type="http://schemas.openxmlformats.org/officeDocument/2006/relationships/hyperlink" Target="http://www.agion.be/tabel-financi%C3%ABle-norm" TargetMode="External"/><Relationship Id="rId9" Type="http://schemas.openxmlformats.org/officeDocument/2006/relationships/drawing" Target="../drawings/drawing1.xml"/><Relationship Id="rId14" Type="http://schemas.openxmlformats.org/officeDocument/2006/relationships/ctrlProp" Target="../ctrlProps/ctrlProp4.xml"/><Relationship Id="rId22" Type="http://schemas.openxmlformats.org/officeDocument/2006/relationships/ctrlProp" Target="../ctrlProps/ctrlProp12.xml"/><Relationship Id="rId27" Type="http://schemas.openxmlformats.org/officeDocument/2006/relationships/ctrlProp" Target="../ctrlProps/ctrlProp17.xml"/><Relationship Id="rId30" Type="http://schemas.openxmlformats.org/officeDocument/2006/relationships/ctrlProp" Target="../ctrlProps/ctrlProp20.xml"/><Relationship Id="rId35" Type="http://schemas.openxmlformats.org/officeDocument/2006/relationships/ctrlProp" Target="../ctrlProps/ctrlProp25.xml"/><Relationship Id="rId43" Type="http://schemas.openxmlformats.org/officeDocument/2006/relationships/ctrlProp" Target="../ctrlProps/ctrlProp33.xml"/><Relationship Id="rId48" Type="http://schemas.openxmlformats.org/officeDocument/2006/relationships/ctrlProp" Target="../ctrlProps/ctrlProp38.xml"/><Relationship Id="rId56" Type="http://schemas.openxmlformats.org/officeDocument/2006/relationships/ctrlProp" Target="../ctrlProps/ctrlProp46.xml"/><Relationship Id="rId64" Type="http://schemas.openxmlformats.org/officeDocument/2006/relationships/ctrlProp" Target="../ctrlProps/ctrlProp54.xml"/><Relationship Id="rId69" Type="http://schemas.openxmlformats.org/officeDocument/2006/relationships/ctrlProp" Target="../ctrlProps/ctrlProp59.xml"/><Relationship Id="rId77" Type="http://schemas.openxmlformats.org/officeDocument/2006/relationships/ctrlProp" Target="../ctrlProps/ctrlProp67.xml"/><Relationship Id="rId8" Type="http://schemas.openxmlformats.org/officeDocument/2006/relationships/printerSettings" Target="../printerSettings/printerSettings1.bin"/><Relationship Id="rId51" Type="http://schemas.openxmlformats.org/officeDocument/2006/relationships/ctrlProp" Target="../ctrlProps/ctrlProp41.xml"/><Relationship Id="rId72" Type="http://schemas.openxmlformats.org/officeDocument/2006/relationships/ctrlProp" Target="../ctrlProps/ctrlProp62.xml"/><Relationship Id="rId3" Type="http://schemas.openxmlformats.org/officeDocument/2006/relationships/hyperlink" Target="http://www.agion.be/" TargetMode="External"/><Relationship Id="rId12" Type="http://schemas.openxmlformats.org/officeDocument/2006/relationships/ctrlProp" Target="../ctrlProps/ctrlProp2.xml"/><Relationship Id="rId17" Type="http://schemas.openxmlformats.org/officeDocument/2006/relationships/ctrlProp" Target="../ctrlProps/ctrlProp7.xml"/><Relationship Id="rId25" Type="http://schemas.openxmlformats.org/officeDocument/2006/relationships/ctrlProp" Target="../ctrlProps/ctrlProp15.xml"/><Relationship Id="rId33" Type="http://schemas.openxmlformats.org/officeDocument/2006/relationships/ctrlProp" Target="../ctrlProps/ctrlProp23.xml"/><Relationship Id="rId38" Type="http://schemas.openxmlformats.org/officeDocument/2006/relationships/ctrlProp" Target="../ctrlProps/ctrlProp28.xml"/><Relationship Id="rId46" Type="http://schemas.openxmlformats.org/officeDocument/2006/relationships/ctrlProp" Target="../ctrlProps/ctrlProp36.xml"/><Relationship Id="rId59" Type="http://schemas.openxmlformats.org/officeDocument/2006/relationships/ctrlProp" Target="../ctrlProps/ctrlProp49.xml"/><Relationship Id="rId67" Type="http://schemas.openxmlformats.org/officeDocument/2006/relationships/ctrlProp" Target="../ctrlProps/ctrlProp57.xml"/><Relationship Id="rId20" Type="http://schemas.openxmlformats.org/officeDocument/2006/relationships/ctrlProp" Target="../ctrlProps/ctrlProp10.xml"/><Relationship Id="rId41" Type="http://schemas.openxmlformats.org/officeDocument/2006/relationships/ctrlProp" Target="../ctrlProps/ctrlProp31.xml"/><Relationship Id="rId54" Type="http://schemas.openxmlformats.org/officeDocument/2006/relationships/ctrlProp" Target="../ctrlProps/ctrlProp44.xml"/><Relationship Id="rId62" Type="http://schemas.openxmlformats.org/officeDocument/2006/relationships/ctrlProp" Target="../ctrlProps/ctrlProp52.xml"/><Relationship Id="rId70" Type="http://schemas.openxmlformats.org/officeDocument/2006/relationships/ctrlProp" Target="../ctrlProps/ctrlProp60.xml"/><Relationship Id="rId75" Type="http://schemas.openxmlformats.org/officeDocument/2006/relationships/ctrlProp" Target="../ctrlProps/ctrlProp65.xml"/><Relationship Id="rId1" Type="http://schemas.openxmlformats.org/officeDocument/2006/relationships/hyperlink" Target="mailto:info@agion.be" TargetMode="External"/><Relationship Id="rId6" Type="http://schemas.openxmlformats.org/officeDocument/2006/relationships/hyperlink" Target="http://www.agion.be/tabel-financi%C3%ABle-nor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BD745"/>
  <sheetViews>
    <sheetView tabSelected="1" topLeftCell="A365" zoomScaleNormal="100" workbookViewId="0">
      <selection activeCell="B385" sqref="B385:O385"/>
    </sheetView>
  </sheetViews>
  <sheetFormatPr defaultColWidth="0" defaultRowHeight="0" customHeight="1" zeroHeight="1" x14ac:dyDescent="0.3"/>
  <cols>
    <col min="1" max="1" width="3" style="86" customWidth="1"/>
    <col min="2" max="3" width="2.109375" style="86" customWidth="1"/>
    <col min="4" max="4" width="3.33203125" style="86" customWidth="1"/>
    <col min="5" max="5" width="3" style="86" customWidth="1"/>
    <col min="6" max="18" width="2.109375" style="86" customWidth="1"/>
    <col min="19" max="19" width="2.44140625" style="86" customWidth="1"/>
    <col min="20" max="42" width="2.109375" style="86" customWidth="1"/>
    <col min="43" max="43" width="10.109375" style="86" hidden="1" customWidth="1"/>
    <col min="44" max="44" width="2.109375" style="86" customWidth="1"/>
    <col min="45" max="56" width="2.109375" style="86" hidden="1" customWidth="1"/>
    <col min="57" max="16384" width="14.44140625" style="86" hidden="1"/>
  </cols>
  <sheetData>
    <row r="1" spans="1:56" ht="2.25" customHeight="1" x14ac:dyDescent="0.3">
      <c r="A1" s="5" t="s">
        <v>0</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row>
    <row r="2" spans="1:56" ht="15" customHeight="1" x14ac:dyDescent="0.3">
      <c r="A2" s="5"/>
      <c r="B2" s="215" t="s">
        <v>1</v>
      </c>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185" t="s">
        <v>278</v>
      </c>
      <c r="AH2" s="185"/>
      <c r="AI2" s="185"/>
      <c r="AJ2" s="185"/>
      <c r="AK2" s="185"/>
      <c r="AL2" s="185"/>
      <c r="AM2" s="185"/>
      <c r="AN2" s="185"/>
      <c r="AO2" s="185"/>
      <c r="AP2" s="185"/>
      <c r="AQ2" s="48"/>
      <c r="AR2" s="48"/>
      <c r="AS2" s="48"/>
      <c r="AT2" s="48"/>
      <c r="AU2" s="48"/>
      <c r="AV2" s="48"/>
      <c r="AW2" s="48"/>
      <c r="AX2" s="48"/>
      <c r="AY2" s="48"/>
      <c r="AZ2" s="48"/>
      <c r="BA2" s="48"/>
      <c r="BB2" s="48"/>
      <c r="BC2" s="48"/>
      <c r="BD2" s="48"/>
    </row>
    <row r="3" spans="1:56" ht="15" customHeight="1" x14ac:dyDescent="0.3">
      <c r="A3" s="5"/>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6"/>
      <c r="AH3" s="6"/>
      <c r="AI3" s="7"/>
      <c r="AJ3" s="7"/>
      <c r="AK3" s="7"/>
      <c r="AL3" s="7"/>
      <c r="AM3" s="7"/>
      <c r="AN3" s="7"/>
      <c r="AO3" s="7"/>
      <c r="AP3" s="7"/>
      <c r="AQ3" s="48"/>
      <c r="AR3" s="48"/>
      <c r="AS3" s="48"/>
      <c r="AT3" s="48"/>
      <c r="AU3" s="48"/>
      <c r="AV3" s="48"/>
      <c r="AW3" s="48"/>
      <c r="AX3" s="48"/>
      <c r="AY3" s="48"/>
      <c r="AZ3" s="48"/>
      <c r="BA3" s="48"/>
      <c r="BB3" s="48"/>
      <c r="BC3" s="48"/>
      <c r="BD3" s="48"/>
    </row>
    <row r="4" spans="1:56" ht="45" customHeight="1" x14ac:dyDescent="0.3">
      <c r="A4" s="5"/>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6"/>
      <c r="AH4" s="6"/>
      <c r="AI4" s="7"/>
      <c r="AJ4" s="7"/>
      <c r="AK4" s="7"/>
      <c r="AL4" s="7"/>
      <c r="AM4" s="7"/>
      <c r="AN4" s="7"/>
      <c r="AO4" s="7"/>
      <c r="AP4" s="7"/>
      <c r="AQ4" s="48"/>
      <c r="AR4" s="48"/>
      <c r="AS4" s="48"/>
      <c r="AT4" s="48"/>
      <c r="AU4" s="48"/>
      <c r="AV4" s="48"/>
      <c r="AW4" s="48"/>
      <c r="AX4" s="48"/>
      <c r="AY4" s="48"/>
      <c r="AZ4" s="48"/>
      <c r="BA4" s="48"/>
      <c r="BB4" s="48"/>
      <c r="BC4" s="48"/>
      <c r="BD4" s="48"/>
    </row>
    <row r="5" spans="1:56" ht="15" customHeight="1" x14ac:dyDescent="0.3">
      <c r="A5" s="5"/>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48"/>
      <c r="AE5" s="8"/>
      <c r="AF5" s="8"/>
      <c r="AG5" s="8"/>
      <c r="AH5" s="8"/>
      <c r="AI5" s="8"/>
      <c r="AJ5" s="8"/>
      <c r="AK5" s="8"/>
      <c r="AL5" s="48"/>
      <c r="AM5" s="48"/>
      <c r="AN5" s="48"/>
      <c r="AO5" s="48"/>
      <c r="AP5" s="48"/>
      <c r="AQ5" s="48"/>
      <c r="AR5" s="48"/>
      <c r="AS5" s="48"/>
      <c r="AT5" s="48"/>
      <c r="AU5" s="48"/>
      <c r="AV5" s="48"/>
      <c r="AW5" s="48"/>
      <c r="AX5" s="48"/>
      <c r="AY5" s="48"/>
      <c r="AZ5" s="48"/>
      <c r="BA5" s="48"/>
      <c r="BB5" s="48"/>
      <c r="BC5" s="48"/>
      <c r="BD5" s="48"/>
    </row>
    <row r="6" spans="1:56" ht="15" customHeight="1" x14ac:dyDescent="0.3">
      <c r="A6" s="5"/>
      <c r="B6" s="189" t="s">
        <v>2</v>
      </c>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c r="AP6" s="189"/>
      <c r="AQ6" s="48"/>
      <c r="AR6" s="48"/>
      <c r="AS6" s="48"/>
      <c r="AT6" s="48"/>
      <c r="AU6" s="48"/>
      <c r="AV6" s="48"/>
      <c r="AW6" s="48"/>
      <c r="AX6" s="48"/>
      <c r="AY6" s="48"/>
      <c r="AZ6" s="48"/>
      <c r="BA6" s="48"/>
      <c r="BB6" s="48"/>
      <c r="BC6" s="48"/>
      <c r="BD6" s="48"/>
    </row>
    <row r="7" spans="1:56" ht="15" customHeight="1" x14ac:dyDescent="0.3">
      <c r="A7" s="67"/>
      <c r="B7" s="48" t="s">
        <v>3</v>
      </c>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186" t="s">
        <v>4</v>
      </c>
      <c r="AI7" s="186"/>
      <c r="AJ7" s="186"/>
      <c r="AK7" s="186"/>
      <c r="AL7" s="186"/>
      <c r="AM7" s="186"/>
      <c r="AN7" s="186"/>
      <c r="AO7" s="186"/>
      <c r="AP7" s="186"/>
      <c r="AQ7" s="48"/>
      <c r="AR7" s="48"/>
      <c r="AS7" s="48"/>
      <c r="AT7" s="48"/>
      <c r="AU7" s="48"/>
      <c r="AV7" s="48"/>
      <c r="AW7" s="48"/>
      <c r="AX7" s="48"/>
      <c r="AY7" s="48"/>
      <c r="AZ7" s="48"/>
      <c r="BA7" s="48"/>
      <c r="BB7" s="48"/>
      <c r="BC7" s="48"/>
      <c r="BD7" s="48"/>
    </row>
    <row r="8" spans="1:56" ht="15" customHeight="1" x14ac:dyDescent="0.3">
      <c r="A8" s="67"/>
      <c r="B8" s="67" t="s">
        <v>5</v>
      </c>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186" t="s">
        <v>6</v>
      </c>
      <c r="AI8" s="186"/>
      <c r="AJ8" s="186"/>
      <c r="AK8" s="186"/>
      <c r="AL8" s="186"/>
      <c r="AM8" s="186"/>
      <c r="AN8" s="186"/>
      <c r="AO8" s="186"/>
      <c r="AP8" s="186"/>
      <c r="AQ8" s="48"/>
      <c r="AR8" s="48"/>
      <c r="AS8" s="48"/>
      <c r="AT8" s="48"/>
      <c r="AU8" s="48"/>
      <c r="AV8" s="48"/>
      <c r="AW8" s="48"/>
      <c r="AX8" s="48"/>
      <c r="AY8" s="48"/>
      <c r="AZ8" s="48"/>
      <c r="BA8" s="48"/>
      <c r="BB8" s="48"/>
      <c r="BC8" s="48"/>
      <c r="BD8" s="48"/>
    </row>
    <row r="9" spans="1:56" ht="15" customHeight="1" x14ac:dyDescent="0.3">
      <c r="A9" s="67"/>
      <c r="B9" s="48" t="s">
        <v>7</v>
      </c>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129" t="s">
        <v>8</v>
      </c>
      <c r="AI9" s="129"/>
      <c r="AJ9" s="129"/>
      <c r="AK9" s="129"/>
      <c r="AL9" s="129"/>
      <c r="AM9" s="129"/>
      <c r="AN9" s="129"/>
      <c r="AO9" s="129"/>
      <c r="AP9" s="129"/>
      <c r="AQ9" s="48"/>
      <c r="AR9" s="48"/>
      <c r="AS9" s="48"/>
      <c r="AT9" s="48"/>
      <c r="AU9" s="48"/>
      <c r="AV9" s="48"/>
      <c r="AW9" s="48"/>
      <c r="AX9" s="48"/>
      <c r="AY9" s="48"/>
      <c r="AZ9" s="48"/>
      <c r="BA9" s="48"/>
      <c r="BB9" s="48"/>
      <c r="BC9" s="48"/>
      <c r="BD9" s="48"/>
    </row>
    <row r="10" spans="1:56" ht="15" customHeight="1" x14ac:dyDescent="0.3">
      <c r="A10" s="67"/>
      <c r="B10" s="70" t="s">
        <v>9</v>
      </c>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221"/>
      <c r="AJ10" s="222"/>
      <c r="AK10" s="222"/>
      <c r="AL10" s="222"/>
      <c r="AM10" s="222"/>
      <c r="AN10" s="222"/>
      <c r="AO10" s="222"/>
      <c r="AP10" s="223"/>
      <c r="AQ10" s="48"/>
      <c r="AR10" s="48"/>
      <c r="AS10" s="48"/>
      <c r="AT10" s="48"/>
      <c r="AU10" s="48"/>
      <c r="AV10" s="48"/>
      <c r="AW10" s="48"/>
      <c r="AX10" s="48"/>
      <c r="AY10" s="48"/>
      <c r="AZ10" s="48"/>
      <c r="BA10" s="48"/>
      <c r="BB10" s="48"/>
      <c r="BC10" s="48"/>
      <c r="BD10" s="48"/>
    </row>
    <row r="11" spans="1:56" ht="15" customHeight="1" x14ac:dyDescent="0.3">
      <c r="A11" s="67"/>
      <c r="B11" s="72" t="s">
        <v>10</v>
      </c>
      <c r="C11" s="72"/>
      <c r="D11" s="72"/>
      <c r="E11" s="72"/>
      <c r="F11" s="72"/>
      <c r="G11" s="72"/>
      <c r="H11" s="218"/>
      <c r="I11" s="218"/>
      <c r="J11" s="219" t="s">
        <v>11</v>
      </c>
      <c r="K11" s="219"/>
      <c r="L11" s="219"/>
      <c r="M11" s="219"/>
      <c r="N11" s="219"/>
      <c r="O11" s="219"/>
      <c r="P11" s="219"/>
      <c r="Q11" s="219"/>
      <c r="R11" s="72"/>
      <c r="S11" s="72"/>
      <c r="T11" s="72"/>
      <c r="U11" s="72"/>
      <c r="V11" s="72"/>
      <c r="W11" s="72"/>
      <c r="X11" s="72"/>
      <c r="Y11" s="72"/>
      <c r="Z11" s="72"/>
      <c r="AA11" s="72"/>
      <c r="AB11" s="72"/>
      <c r="AC11" s="72"/>
      <c r="AD11" s="72"/>
      <c r="AE11" s="72"/>
      <c r="AF11" s="72"/>
      <c r="AG11" s="72"/>
      <c r="AH11" s="72"/>
      <c r="AI11" s="224"/>
      <c r="AJ11" s="225"/>
      <c r="AK11" s="225"/>
      <c r="AL11" s="225"/>
      <c r="AM11" s="225"/>
      <c r="AN11" s="225"/>
      <c r="AO11" s="225"/>
      <c r="AP11" s="226"/>
      <c r="AQ11" s="48"/>
      <c r="AR11" s="48"/>
      <c r="AS11" s="48"/>
      <c r="AT11" s="48"/>
      <c r="AU11" s="48"/>
      <c r="AV11" s="48"/>
      <c r="AW11" s="48"/>
      <c r="AX11" s="48"/>
      <c r="AY11" s="48"/>
      <c r="AZ11" s="48"/>
      <c r="BA11" s="48"/>
      <c r="BB11" s="48"/>
      <c r="BC11" s="48"/>
      <c r="BD11" s="48"/>
    </row>
    <row r="12" spans="1:56" ht="15" customHeight="1" x14ac:dyDescent="0.3">
      <c r="A12" s="67"/>
      <c r="B12" s="72"/>
      <c r="C12" s="72"/>
      <c r="D12" s="72"/>
      <c r="E12" s="72"/>
      <c r="F12" s="72"/>
      <c r="G12" s="72"/>
      <c r="H12" s="71"/>
      <c r="I12" s="71"/>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0"/>
      <c r="AJ12" s="70"/>
      <c r="AK12" s="70"/>
      <c r="AL12" s="70"/>
      <c r="AM12" s="70"/>
      <c r="AN12" s="70"/>
      <c r="AO12" s="70"/>
      <c r="AP12" s="70"/>
      <c r="AQ12" s="48"/>
      <c r="AR12" s="48"/>
      <c r="AS12" s="48"/>
      <c r="AT12" s="48"/>
      <c r="AU12" s="48"/>
      <c r="AV12" s="48"/>
      <c r="AW12" s="48"/>
      <c r="AX12" s="48"/>
      <c r="AY12" s="48"/>
      <c r="AZ12" s="48"/>
      <c r="BA12" s="48"/>
      <c r="BB12" s="48"/>
      <c r="BC12" s="48"/>
      <c r="BD12" s="48"/>
    </row>
    <row r="13" spans="1:56" ht="15" customHeight="1" x14ac:dyDescent="0.3">
      <c r="A13" s="77"/>
      <c r="B13" s="187" t="s">
        <v>12</v>
      </c>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8"/>
      <c r="AP13" s="188"/>
      <c r="AQ13" s="48"/>
      <c r="AR13" s="48"/>
      <c r="AS13" s="48"/>
      <c r="AT13" s="48"/>
      <c r="AU13" s="48"/>
      <c r="AV13" s="48"/>
      <c r="AW13" s="48"/>
      <c r="AX13" s="48"/>
      <c r="AY13" s="48"/>
      <c r="AZ13" s="48"/>
      <c r="BA13" s="48"/>
      <c r="BB13" s="48"/>
      <c r="BC13" s="48"/>
      <c r="BD13" s="48"/>
    </row>
    <row r="14" spans="1:56" ht="2.25" customHeight="1" x14ac:dyDescent="0.3">
      <c r="A14" s="77"/>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76"/>
      <c r="AP14" s="76"/>
      <c r="AQ14" s="48"/>
      <c r="AR14" s="48"/>
      <c r="AS14" s="48"/>
      <c r="AT14" s="48"/>
      <c r="AU14" s="48"/>
      <c r="AV14" s="48"/>
      <c r="AW14" s="48"/>
      <c r="AX14" s="48"/>
      <c r="AY14" s="48"/>
      <c r="AZ14" s="48"/>
      <c r="BA14" s="48"/>
      <c r="BB14" s="48"/>
      <c r="BC14" s="48"/>
      <c r="BD14" s="48"/>
    </row>
    <row r="15" spans="1:56" ht="15" customHeight="1" x14ac:dyDescent="0.3">
      <c r="A15" s="77"/>
      <c r="B15" s="216" t="s">
        <v>13</v>
      </c>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7"/>
      <c r="AP15" s="217"/>
      <c r="AQ15" s="48"/>
      <c r="AR15" s="48"/>
      <c r="AS15" s="48"/>
      <c r="AT15" s="48"/>
      <c r="AU15" s="48"/>
      <c r="AV15" s="48"/>
      <c r="AW15" s="48"/>
      <c r="AX15" s="48"/>
      <c r="AY15" s="48"/>
      <c r="AZ15" s="48"/>
      <c r="BA15" s="48"/>
      <c r="BB15" s="48"/>
      <c r="BC15" s="48"/>
      <c r="BD15" s="48"/>
    </row>
    <row r="16" spans="1:56" ht="15" customHeight="1" x14ac:dyDescent="0.3">
      <c r="A16" s="77"/>
      <c r="B16" s="217"/>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48"/>
      <c r="AR16" s="48"/>
      <c r="AS16" s="48"/>
      <c r="AT16" s="48"/>
      <c r="AU16" s="48"/>
      <c r="AV16" s="48"/>
      <c r="AW16" s="48"/>
      <c r="AX16" s="48"/>
      <c r="AY16" s="48"/>
      <c r="AZ16" s="48"/>
      <c r="BA16" s="48"/>
      <c r="BB16" s="48"/>
      <c r="BC16" s="48"/>
      <c r="BD16" s="48"/>
    </row>
    <row r="17" spans="1:56" ht="2.25" customHeight="1" x14ac:dyDescent="0.3">
      <c r="A17" s="77"/>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76"/>
      <c r="AP17" s="76"/>
      <c r="AQ17" s="48"/>
      <c r="AR17" s="48"/>
      <c r="AS17" s="48"/>
      <c r="AT17" s="48"/>
      <c r="AU17" s="48"/>
      <c r="AV17" s="48"/>
      <c r="AW17" s="48"/>
      <c r="AX17" s="48"/>
      <c r="AY17" s="48"/>
      <c r="AZ17" s="48"/>
      <c r="BA17" s="48"/>
      <c r="BB17" s="48"/>
      <c r="BC17" s="48"/>
      <c r="BD17" s="48"/>
    </row>
    <row r="18" spans="1:56" ht="15" customHeight="1" x14ac:dyDescent="0.3">
      <c r="A18" s="77"/>
      <c r="B18" s="190" t="s">
        <v>14</v>
      </c>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48"/>
      <c r="AR18" s="48"/>
      <c r="AS18" s="48"/>
      <c r="AT18" s="48"/>
      <c r="AU18" s="48"/>
      <c r="AV18" s="48"/>
      <c r="AW18" s="48"/>
      <c r="AX18" s="48"/>
      <c r="AY18" s="48"/>
      <c r="AZ18" s="48"/>
      <c r="BA18" s="48"/>
      <c r="BB18" s="48"/>
      <c r="BC18" s="48"/>
      <c r="BD18" s="48"/>
    </row>
    <row r="19" spans="1:56" ht="2.25" customHeight="1" x14ac:dyDescent="0.3">
      <c r="A19" s="77"/>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76"/>
      <c r="AP19" s="76"/>
      <c r="AQ19" s="48"/>
      <c r="AR19" s="48"/>
      <c r="AS19" s="48"/>
      <c r="AT19" s="48"/>
      <c r="AU19" s="48"/>
      <c r="AV19" s="48"/>
      <c r="AW19" s="48"/>
      <c r="AX19" s="48"/>
      <c r="AY19" s="48"/>
      <c r="AZ19" s="48"/>
      <c r="BA19" s="48"/>
      <c r="BB19" s="48"/>
      <c r="BC19" s="48"/>
      <c r="BD19" s="48"/>
    </row>
    <row r="20" spans="1:56" ht="15" customHeight="1" x14ac:dyDescent="0.3">
      <c r="A20" s="77"/>
      <c r="B20" s="216" t="s">
        <v>15</v>
      </c>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48"/>
      <c r="AR20" s="48"/>
      <c r="AS20" s="48"/>
      <c r="AT20" s="48"/>
      <c r="AU20" s="48"/>
      <c r="AV20" s="48"/>
      <c r="AW20" s="48"/>
      <c r="AX20" s="48"/>
      <c r="AY20" s="48"/>
      <c r="AZ20" s="48"/>
      <c r="BA20" s="48"/>
      <c r="BB20" s="48"/>
      <c r="BC20" s="48"/>
      <c r="BD20" s="48"/>
    </row>
    <row r="21" spans="1:56" ht="15" customHeight="1" x14ac:dyDescent="0.3">
      <c r="A21" s="77"/>
      <c r="B21" s="217"/>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48"/>
      <c r="AR21" s="48"/>
      <c r="AS21" s="48"/>
      <c r="AT21" s="48"/>
      <c r="AU21" s="48"/>
      <c r="AV21" s="48"/>
      <c r="AW21" s="48"/>
      <c r="AX21" s="48"/>
      <c r="AY21" s="48"/>
      <c r="AZ21" s="48"/>
      <c r="BA21" s="48"/>
      <c r="BB21" s="48"/>
      <c r="BC21" s="48"/>
      <c r="BD21" s="48"/>
    </row>
    <row r="22" spans="1:56" ht="2.25" customHeight="1" x14ac:dyDescent="0.3">
      <c r="A22" s="77"/>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76"/>
      <c r="AP22" s="76"/>
      <c r="AQ22" s="48"/>
      <c r="AR22" s="48"/>
      <c r="AS22" s="48"/>
      <c r="AT22" s="48"/>
      <c r="AU22" s="48"/>
      <c r="AV22" s="48"/>
      <c r="AW22" s="48"/>
      <c r="AX22" s="48"/>
      <c r="AY22" s="48"/>
      <c r="AZ22" s="48"/>
      <c r="BA22" s="48"/>
      <c r="BB22" s="48"/>
      <c r="BC22" s="48"/>
      <c r="BD22" s="48"/>
    </row>
    <row r="23" spans="1:56" ht="15" customHeight="1" x14ac:dyDescent="0.3">
      <c r="A23" s="77"/>
      <c r="B23" s="190" t="s">
        <v>16</v>
      </c>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48"/>
      <c r="AR23" s="48"/>
      <c r="AS23" s="48"/>
      <c r="AT23" s="48"/>
      <c r="AU23" s="48"/>
      <c r="AV23" s="48"/>
      <c r="AW23" s="48"/>
      <c r="AX23" s="48"/>
      <c r="AY23" s="48"/>
      <c r="AZ23" s="48"/>
      <c r="BA23" s="48"/>
      <c r="BB23" s="48"/>
      <c r="BC23" s="48"/>
      <c r="BD23" s="48"/>
    </row>
    <row r="24" spans="1:56" ht="2.25" customHeight="1" x14ac:dyDescent="0.3">
      <c r="A24" s="77"/>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76"/>
      <c r="AP24" s="76"/>
      <c r="AQ24" s="48"/>
      <c r="AR24" s="48"/>
      <c r="AS24" s="48"/>
      <c r="AT24" s="48"/>
      <c r="AU24" s="48"/>
      <c r="AV24" s="48"/>
      <c r="AW24" s="48"/>
      <c r="AX24" s="48"/>
      <c r="AY24" s="48"/>
      <c r="AZ24" s="48"/>
      <c r="BA24" s="48"/>
      <c r="BB24" s="48"/>
      <c r="BC24" s="48"/>
      <c r="BD24" s="48"/>
    </row>
    <row r="25" spans="1:56" ht="15" customHeight="1" x14ac:dyDescent="0.3">
      <c r="A25" s="67"/>
      <c r="B25" s="182" t="s">
        <v>17</v>
      </c>
      <c r="C25" s="183"/>
      <c r="D25" s="220" t="s">
        <v>11</v>
      </c>
      <c r="E25" s="220"/>
      <c r="F25" s="220"/>
      <c r="G25" s="220"/>
      <c r="H25" s="220"/>
      <c r="I25" s="220"/>
      <c r="J25" s="182" t="s">
        <v>18</v>
      </c>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48"/>
      <c r="AR25" s="48"/>
      <c r="AS25" s="48"/>
      <c r="AT25" s="48"/>
      <c r="AU25" s="48"/>
      <c r="AV25" s="48"/>
      <c r="AW25" s="48"/>
      <c r="AX25" s="48"/>
      <c r="AY25" s="48"/>
      <c r="AZ25" s="48"/>
      <c r="BA25" s="48"/>
      <c r="BB25" s="48"/>
      <c r="BC25" s="48"/>
      <c r="BD25" s="48"/>
    </row>
    <row r="26" spans="1:56" ht="15" customHeight="1" x14ac:dyDescent="0.3">
      <c r="A26" s="67"/>
      <c r="B26" s="216" t="s">
        <v>19</v>
      </c>
      <c r="C26" s="216"/>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6"/>
      <c r="AN26" s="216"/>
      <c r="AO26" s="216"/>
      <c r="AP26" s="216"/>
      <c r="AQ26" s="48"/>
      <c r="AR26" s="48"/>
      <c r="AS26" s="48"/>
      <c r="AT26" s="48"/>
      <c r="AU26" s="48"/>
      <c r="AV26" s="48"/>
      <c r="AW26" s="48"/>
      <c r="AX26" s="48"/>
      <c r="AY26" s="48"/>
      <c r="AZ26" s="48"/>
      <c r="BA26" s="48"/>
      <c r="BB26" s="48"/>
      <c r="BC26" s="48"/>
      <c r="BD26" s="48"/>
    </row>
    <row r="27" spans="1:56" ht="15" customHeight="1" x14ac:dyDescent="0.3">
      <c r="A27" s="77"/>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48"/>
      <c r="AP27" s="48"/>
      <c r="AQ27" s="48"/>
      <c r="AR27" s="48"/>
      <c r="AS27" s="48"/>
      <c r="AT27" s="48"/>
      <c r="AU27" s="48"/>
      <c r="AV27" s="48"/>
      <c r="AW27" s="48"/>
      <c r="AX27" s="48"/>
      <c r="AY27" s="48"/>
      <c r="AZ27" s="48"/>
      <c r="BA27" s="48"/>
      <c r="BB27" s="48"/>
      <c r="BC27" s="48"/>
      <c r="BD27" s="48"/>
    </row>
    <row r="28" spans="1:56" ht="15" customHeight="1" x14ac:dyDescent="0.3">
      <c r="A28" s="77"/>
      <c r="B28" s="119" t="s">
        <v>20</v>
      </c>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20"/>
      <c r="AQ28" s="48"/>
      <c r="AR28" s="48"/>
      <c r="AS28" s="48"/>
      <c r="AT28" s="48"/>
      <c r="AU28" s="48"/>
      <c r="AV28" s="48"/>
      <c r="AW28" s="48"/>
      <c r="AX28" s="48"/>
      <c r="AY28" s="48"/>
      <c r="AZ28" s="48"/>
      <c r="BA28" s="48"/>
      <c r="BB28" s="48"/>
      <c r="BC28" s="48"/>
      <c r="BD28" s="48"/>
    </row>
    <row r="29" spans="1:56" ht="15" customHeight="1" x14ac:dyDescent="0.3">
      <c r="A29" s="77"/>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48"/>
      <c r="AP29" s="48"/>
      <c r="AQ29" s="48"/>
      <c r="AR29" s="48"/>
      <c r="AS29" s="48"/>
      <c r="AT29" s="48"/>
      <c r="AU29" s="48"/>
      <c r="AV29" s="48"/>
      <c r="AW29" s="48"/>
      <c r="AX29" s="48"/>
      <c r="AY29" s="48"/>
      <c r="AZ29" s="48"/>
      <c r="BA29" s="48"/>
      <c r="BB29" s="48"/>
      <c r="BC29" s="48"/>
      <c r="BD29" s="48"/>
    </row>
    <row r="30" spans="1:56" ht="15" customHeight="1" x14ac:dyDescent="0.3">
      <c r="A30" s="10">
        <v>1</v>
      </c>
      <c r="B30" s="168" t="s">
        <v>21</v>
      </c>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48"/>
      <c r="AR30" s="48"/>
      <c r="AS30" s="48"/>
      <c r="AT30" s="48"/>
      <c r="AU30" s="48"/>
      <c r="AV30" s="48"/>
      <c r="AW30" s="48"/>
      <c r="AX30" s="48"/>
      <c r="AY30" s="48"/>
      <c r="AZ30" s="48"/>
      <c r="BA30" s="48"/>
      <c r="BB30" s="48"/>
      <c r="BC30" s="48"/>
      <c r="BD30" s="48"/>
    </row>
    <row r="31" spans="1:56" ht="2.25" customHeight="1" x14ac:dyDescent="0.3">
      <c r="A31" s="77"/>
      <c r="B31" s="6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row>
    <row r="32" spans="1:56" ht="15" customHeight="1" x14ac:dyDescent="0.3">
      <c r="A32" s="77"/>
      <c r="B32" s="48"/>
      <c r="C32" s="112" t="s">
        <v>22</v>
      </c>
      <c r="D32" s="112"/>
      <c r="E32" s="112"/>
      <c r="F32" s="112"/>
      <c r="G32" s="112"/>
      <c r="H32" s="112"/>
      <c r="I32" s="112"/>
      <c r="J32" s="112"/>
      <c r="K32" s="112"/>
      <c r="L32" s="112"/>
      <c r="M32" s="112"/>
      <c r="N32" s="112"/>
      <c r="O32" s="48"/>
      <c r="P32" s="48"/>
      <c r="Q32" s="112" t="s">
        <v>23</v>
      </c>
      <c r="R32" s="112"/>
      <c r="S32" s="112"/>
      <c r="T32" s="112"/>
      <c r="U32" s="112"/>
      <c r="V32" s="112"/>
      <c r="W32" s="112"/>
      <c r="X32" s="112"/>
      <c r="Y32" s="112"/>
      <c r="Z32" s="112"/>
      <c r="AA32" s="112"/>
      <c r="AB32" s="112"/>
      <c r="AC32" s="48"/>
      <c r="AD32" s="48"/>
      <c r="AE32" s="112" t="s">
        <v>24</v>
      </c>
      <c r="AF32" s="112"/>
      <c r="AG32" s="112"/>
      <c r="AH32" s="112"/>
      <c r="AI32" s="112"/>
      <c r="AJ32" s="112"/>
      <c r="AK32" s="112"/>
      <c r="AL32" s="112"/>
      <c r="AM32" s="112"/>
      <c r="AN32" s="112"/>
      <c r="AO32" s="112"/>
      <c r="AP32" s="112"/>
      <c r="AQ32" s="48"/>
      <c r="AR32" s="48"/>
      <c r="AS32" s="48"/>
      <c r="AT32" s="48"/>
      <c r="AU32" s="48"/>
      <c r="AV32" s="48"/>
      <c r="AW32" s="48"/>
      <c r="AX32" s="48"/>
      <c r="AY32" s="48"/>
      <c r="AZ32" s="48"/>
      <c r="BA32" s="48"/>
      <c r="BB32" s="48"/>
      <c r="BC32" s="48"/>
      <c r="BD32" s="48"/>
    </row>
    <row r="33" spans="1:56" ht="15" customHeight="1" x14ac:dyDescent="0.3">
      <c r="A33" s="77"/>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row>
    <row r="34" spans="1:56" ht="15" customHeight="1" x14ac:dyDescent="0.3">
      <c r="A34" s="77">
        <v>2</v>
      </c>
      <c r="B34" s="168" t="s">
        <v>25</v>
      </c>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48"/>
      <c r="AR34" s="48"/>
      <c r="AS34" s="48"/>
      <c r="AT34" s="48"/>
      <c r="AU34" s="48"/>
      <c r="AV34" s="48"/>
      <c r="AW34" s="48"/>
      <c r="AX34" s="48"/>
      <c r="AY34" s="48"/>
      <c r="AZ34" s="48"/>
      <c r="BA34" s="48"/>
      <c r="BB34" s="48"/>
      <c r="BC34" s="48"/>
      <c r="BD34" s="48"/>
    </row>
    <row r="35" spans="1:56" ht="2.25" customHeight="1" x14ac:dyDescent="0.3">
      <c r="A35" s="77"/>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row>
    <row r="36" spans="1:56" ht="15" customHeight="1" x14ac:dyDescent="0.3">
      <c r="A36" s="77"/>
      <c r="B36" s="48"/>
      <c r="C36" s="112" t="s">
        <v>26</v>
      </c>
      <c r="D36" s="112"/>
      <c r="E36" s="112"/>
      <c r="F36" s="112"/>
      <c r="G36" s="112"/>
      <c r="H36" s="112"/>
      <c r="I36" s="112"/>
      <c r="J36" s="112"/>
      <c r="K36" s="112"/>
      <c r="L36" s="112"/>
      <c r="M36" s="112"/>
      <c r="N36" s="112"/>
      <c r="O36" s="48"/>
      <c r="P36" s="48"/>
      <c r="Q36" s="112" t="s">
        <v>27</v>
      </c>
      <c r="R36" s="112"/>
      <c r="S36" s="112"/>
      <c r="T36" s="112"/>
      <c r="U36" s="112"/>
      <c r="V36" s="112"/>
      <c r="W36" s="112"/>
      <c r="X36" s="112"/>
      <c r="Y36" s="112"/>
      <c r="Z36" s="112"/>
      <c r="AA36" s="112"/>
      <c r="AB36" s="112"/>
      <c r="AC36" s="48"/>
      <c r="AD36" s="48"/>
      <c r="AE36" s="112" t="s">
        <v>28</v>
      </c>
      <c r="AF36" s="112"/>
      <c r="AG36" s="112"/>
      <c r="AH36" s="112"/>
      <c r="AI36" s="112"/>
      <c r="AJ36" s="112"/>
      <c r="AK36" s="112"/>
      <c r="AL36" s="112"/>
      <c r="AM36" s="112"/>
      <c r="AN36" s="112"/>
      <c r="AO36" s="112"/>
      <c r="AP36" s="112"/>
      <c r="AQ36" s="48"/>
      <c r="AR36" s="48"/>
      <c r="AS36" s="48"/>
      <c r="AT36" s="48"/>
      <c r="AU36" s="48"/>
      <c r="AV36" s="48"/>
      <c r="AW36" s="48"/>
      <c r="AX36" s="48"/>
      <c r="AY36" s="48"/>
      <c r="AZ36" s="48"/>
      <c r="BA36" s="48"/>
      <c r="BB36" s="48"/>
      <c r="BC36" s="48"/>
      <c r="BD36" s="48"/>
    </row>
    <row r="37" spans="1:56" ht="15" hidden="1" customHeight="1" x14ac:dyDescent="0.3">
      <c r="A37" s="77"/>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row>
    <row r="38" spans="1:56" ht="15" customHeight="1" x14ac:dyDescent="0.3">
      <c r="A38" s="77"/>
      <c r="B38" s="48"/>
      <c r="C38" s="112" t="s">
        <v>29</v>
      </c>
      <c r="D38" s="112"/>
      <c r="E38" s="112"/>
      <c r="F38" s="112"/>
      <c r="G38" s="112"/>
      <c r="H38" s="112"/>
      <c r="I38" s="112"/>
      <c r="J38" s="112"/>
      <c r="K38" s="112"/>
      <c r="L38" s="112"/>
      <c r="M38" s="112"/>
      <c r="N38" s="112"/>
      <c r="O38" s="48"/>
      <c r="P38" s="48"/>
      <c r="Q38" s="112" t="s">
        <v>30</v>
      </c>
      <c r="R38" s="112"/>
      <c r="S38" s="112"/>
      <c r="T38" s="112"/>
      <c r="U38" s="112"/>
      <c r="V38" s="112"/>
      <c r="W38" s="112"/>
      <c r="X38" s="112"/>
      <c r="Y38" s="112"/>
      <c r="Z38" s="112"/>
      <c r="AA38" s="112"/>
      <c r="AB38" s="112"/>
      <c r="AC38" s="48"/>
      <c r="AD38" s="48"/>
      <c r="AE38" s="112" t="s">
        <v>31</v>
      </c>
      <c r="AF38" s="112"/>
      <c r="AG38" s="112"/>
      <c r="AH38" s="112"/>
      <c r="AI38" s="112"/>
      <c r="AJ38" s="112"/>
      <c r="AK38" s="112"/>
      <c r="AL38" s="112"/>
      <c r="AM38" s="112"/>
      <c r="AN38" s="112"/>
      <c r="AO38" s="112"/>
      <c r="AP38" s="112"/>
      <c r="AQ38" s="48"/>
      <c r="AR38" s="48"/>
      <c r="AS38" s="48"/>
      <c r="AT38" s="48"/>
      <c r="AU38" s="48"/>
      <c r="AV38" s="48"/>
      <c r="AW38" s="48"/>
      <c r="AX38" s="48"/>
      <c r="AY38" s="48"/>
      <c r="AZ38" s="48"/>
      <c r="BA38" s="48"/>
      <c r="BB38" s="48"/>
      <c r="BC38" s="48"/>
      <c r="BD38" s="48"/>
    </row>
    <row r="39" spans="1:56" ht="15" customHeight="1" x14ac:dyDescent="0.3">
      <c r="A39" s="77"/>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row>
    <row r="40" spans="1:56" ht="15" customHeight="1" x14ac:dyDescent="0.3">
      <c r="A40" s="10">
        <v>3</v>
      </c>
      <c r="B40" s="168" t="s">
        <v>32</v>
      </c>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48"/>
      <c r="AR40" s="48"/>
      <c r="AS40" s="48"/>
      <c r="AT40" s="48"/>
      <c r="AU40" s="48"/>
      <c r="AV40" s="48"/>
      <c r="AW40" s="48"/>
      <c r="AX40" s="48"/>
      <c r="AY40" s="48"/>
      <c r="AZ40" s="48"/>
      <c r="BA40" s="48"/>
      <c r="BB40" s="48"/>
      <c r="BC40" s="48"/>
      <c r="BD40" s="48"/>
    </row>
    <row r="41" spans="1:56" ht="2.25" customHeight="1" x14ac:dyDescent="0.3">
      <c r="A41" s="77"/>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row>
    <row r="42" spans="1:56" ht="30" customHeight="1" x14ac:dyDescent="0.3">
      <c r="A42" s="77"/>
      <c r="B42" s="169" t="s">
        <v>33</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48"/>
      <c r="AR42" s="48"/>
      <c r="AS42" s="48"/>
      <c r="AT42" s="48"/>
      <c r="AU42" s="48"/>
      <c r="AV42" s="48"/>
      <c r="AW42" s="48"/>
      <c r="AX42" s="48"/>
      <c r="AY42" s="48"/>
      <c r="AZ42" s="48"/>
      <c r="BA42" s="48"/>
      <c r="BB42" s="48"/>
      <c r="BC42" s="48"/>
      <c r="BD42" s="48"/>
    </row>
    <row r="43" spans="1:56" ht="2.25" customHeight="1" x14ac:dyDescent="0.3">
      <c r="A43" s="77"/>
      <c r="B43" s="67"/>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row>
    <row r="44" spans="1:56" ht="15" customHeight="1" x14ac:dyDescent="0.3">
      <c r="A44" s="77"/>
      <c r="B44" s="48"/>
      <c r="C44" s="112" t="s">
        <v>34</v>
      </c>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48"/>
      <c r="AR44" s="48"/>
      <c r="AS44" s="48"/>
      <c r="AT44" s="48"/>
      <c r="AU44" s="48"/>
      <c r="AV44" s="48"/>
      <c r="AW44" s="48"/>
      <c r="AX44" s="48"/>
      <c r="AY44" s="48"/>
      <c r="AZ44" s="48"/>
      <c r="BA44" s="48"/>
      <c r="BB44" s="48"/>
      <c r="BC44" s="48"/>
      <c r="BD44" s="48"/>
    </row>
    <row r="45" spans="1:56" ht="2.25" customHeight="1" x14ac:dyDescent="0.3">
      <c r="A45" s="77"/>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row>
    <row r="46" spans="1:56" ht="15" customHeight="1" x14ac:dyDescent="0.3">
      <c r="A46" s="77"/>
      <c r="B46" s="48"/>
      <c r="C46" s="210" t="s">
        <v>35</v>
      </c>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48"/>
      <c r="AR46" s="48"/>
      <c r="AS46" s="48"/>
      <c r="AT46" s="48"/>
      <c r="AU46" s="48"/>
      <c r="AV46" s="48"/>
      <c r="AW46" s="48"/>
      <c r="AX46" s="48"/>
      <c r="AY46" s="48"/>
      <c r="AZ46" s="48"/>
      <c r="BA46" s="48"/>
      <c r="BB46" s="48"/>
      <c r="BC46" s="48"/>
      <c r="BD46" s="48"/>
    </row>
    <row r="47" spans="1:56" ht="2.25" customHeight="1" x14ac:dyDescent="0.3">
      <c r="A47" s="77"/>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row>
    <row r="48" spans="1:56" ht="15" customHeight="1" x14ac:dyDescent="0.3">
      <c r="A48" s="77"/>
      <c r="B48" s="48"/>
      <c r="C48" s="210" t="s">
        <v>36</v>
      </c>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48"/>
      <c r="AR48" s="48"/>
      <c r="AS48" s="48"/>
      <c r="AT48" s="48"/>
      <c r="AU48" s="48"/>
      <c r="AV48" s="48"/>
      <c r="AW48" s="48"/>
      <c r="AX48" s="48"/>
      <c r="AY48" s="48"/>
      <c r="AZ48" s="48"/>
      <c r="BA48" s="48"/>
      <c r="BB48" s="48"/>
      <c r="BC48" s="48"/>
      <c r="BD48" s="48"/>
    </row>
    <row r="49" spans="1:56" ht="2.25" customHeight="1" x14ac:dyDescent="0.3">
      <c r="A49" s="77"/>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row>
    <row r="50" spans="1:56" ht="15" customHeight="1" x14ac:dyDescent="0.3">
      <c r="A50" s="77"/>
      <c r="B50" s="48"/>
      <c r="C50" s="112" t="s">
        <v>37</v>
      </c>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48"/>
      <c r="AR50" s="48"/>
      <c r="AS50" s="48"/>
      <c r="AT50" s="48"/>
      <c r="AU50" s="48"/>
      <c r="AV50" s="48"/>
      <c r="AW50" s="48"/>
      <c r="AX50" s="48"/>
      <c r="AY50" s="48"/>
      <c r="AZ50" s="48"/>
      <c r="BA50" s="48"/>
      <c r="BB50" s="48"/>
      <c r="BC50" s="48"/>
      <c r="BD50" s="48"/>
    </row>
    <row r="51" spans="1:56" ht="2.25" customHeight="1" x14ac:dyDescent="0.3">
      <c r="A51" s="77"/>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row>
    <row r="52" spans="1:56" ht="15" customHeight="1" x14ac:dyDescent="0.3">
      <c r="A52" s="77"/>
      <c r="B52" s="48"/>
      <c r="C52" s="230" t="s">
        <v>38</v>
      </c>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1"/>
      <c r="AE52" s="227"/>
      <c r="AF52" s="228"/>
      <c r="AG52" s="228"/>
      <c r="AH52" s="228"/>
      <c r="AI52" s="228"/>
      <c r="AJ52" s="228"/>
      <c r="AK52" s="228"/>
      <c r="AL52" s="228"/>
      <c r="AM52" s="228"/>
      <c r="AN52" s="228"/>
      <c r="AO52" s="228"/>
      <c r="AP52" s="229"/>
      <c r="AQ52" s="48"/>
      <c r="AR52" s="48"/>
      <c r="AS52" s="48"/>
      <c r="AT52" s="48"/>
      <c r="AU52" s="48"/>
      <c r="AV52" s="48"/>
      <c r="AW52" s="48"/>
      <c r="AX52" s="48"/>
      <c r="AY52" s="48"/>
      <c r="AZ52" s="48"/>
      <c r="BA52" s="48"/>
      <c r="BB52" s="48"/>
      <c r="BC52" s="48"/>
      <c r="BD52" s="48"/>
    </row>
    <row r="53" spans="1:56" ht="15" customHeight="1" x14ac:dyDescent="0.3">
      <c r="A53" s="77"/>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row>
    <row r="54" spans="1:56" ht="15" customHeight="1" x14ac:dyDescent="0.3">
      <c r="A54" s="10">
        <v>4</v>
      </c>
      <c r="B54" s="240" t="s">
        <v>39</v>
      </c>
      <c r="C54" s="241"/>
      <c r="D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48"/>
      <c r="AR54" s="48"/>
      <c r="AS54" s="48"/>
      <c r="AT54" s="48"/>
      <c r="AU54" s="48"/>
      <c r="AV54" s="48"/>
      <c r="AW54" s="48"/>
      <c r="AX54" s="48"/>
      <c r="AY54" s="48"/>
      <c r="AZ54" s="48"/>
      <c r="BA54" s="48"/>
      <c r="BB54" s="48"/>
      <c r="BC54" s="48"/>
      <c r="BD54" s="48"/>
    </row>
    <row r="55" spans="1:56" ht="2.25" customHeight="1" x14ac:dyDescent="0.3">
      <c r="A55" s="10"/>
      <c r="B55" s="93"/>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48"/>
      <c r="AR55" s="48"/>
      <c r="AS55" s="48"/>
      <c r="AT55" s="48"/>
      <c r="AU55" s="48"/>
      <c r="AV55" s="48"/>
      <c r="AW55" s="48"/>
      <c r="AX55" s="48"/>
      <c r="AY55" s="48"/>
      <c r="AZ55" s="48"/>
      <c r="BA55" s="48"/>
      <c r="BB55" s="48"/>
      <c r="BC55" s="48"/>
      <c r="BD55" s="48"/>
    </row>
    <row r="56" spans="1:56" ht="15" customHeight="1" x14ac:dyDescent="0.3">
      <c r="A56" s="77"/>
      <c r="B56" s="48"/>
      <c r="C56" s="210" t="s">
        <v>40</v>
      </c>
      <c r="D56" s="210"/>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48"/>
      <c r="AR56" s="48"/>
      <c r="AS56" s="48"/>
      <c r="AT56" s="48"/>
      <c r="AU56" s="48"/>
      <c r="AV56" s="48"/>
      <c r="AW56" s="48"/>
      <c r="AX56" s="48"/>
      <c r="AY56" s="48"/>
      <c r="AZ56" s="48"/>
      <c r="BA56" s="48"/>
      <c r="BB56" s="48"/>
      <c r="BC56" s="48"/>
      <c r="BD56" s="48"/>
    </row>
    <row r="57" spans="1:56" ht="2.25" customHeight="1" x14ac:dyDescent="0.3">
      <c r="A57" s="77"/>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row>
    <row r="58" spans="1:56" ht="15" customHeight="1" x14ac:dyDescent="0.3">
      <c r="A58" s="77"/>
      <c r="B58" s="48"/>
      <c r="C58" s="112" t="s">
        <v>41</v>
      </c>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48"/>
      <c r="AR58" s="48"/>
      <c r="AS58" s="48"/>
      <c r="AT58" s="48"/>
      <c r="AU58" s="48"/>
      <c r="AV58" s="48"/>
      <c r="AW58" s="48"/>
      <c r="AX58" s="48"/>
      <c r="AY58" s="48"/>
      <c r="AZ58" s="48"/>
      <c r="BA58" s="48"/>
      <c r="BB58" s="48"/>
      <c r="BC58" s="48"/>
      <c r="BD58" s="48"/>
    </row>
    <row r="59" spans="1:56" ht="15" customHeight="1" x14ac:dyDescent="0.3">
      <c r="A59" s="77"/>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row>
    <row r="60" spans="1:56" ht="15" customHeight="1" x14ac:dyDescent="0.3">
      <c r="A60" s="10">
        <v>5</v>
      </c>
      <c r="B60" s="168" t="s">
        <v>42</v>
      </c>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48"/>
      <c r="AR60" s="48"/>
      <c r="AS60" s="48"/>
      <c r="AT60" s="48"/>
      <c r="AU60" s="48"/>
      <c r="AV60" s="48"/>
      <c r="AW60" s="48"/>
      <c r="AX60" s="48"/>
      <c r="AY60" s="48"/>
      <c r="AZ60" s="48"/>
      <c r="BA60" s="48"/>
      <c r="BB60" s="48"/>
      <c r="BC60" s="48"/>
      <c r="BD60" s="48"/>
    </row>
    <row r="61" spans="1:56" ht="2.25" customHeight="1" x14ac:dyDescent="0.3">
      <c r="A61" s="10"/>
      <c r="B61" s="6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row>
    <row r="62" spans="1:56" ht="15" customHeight="1" x14ac:dyDescent="0.3">
      <c r="A62" s="77"/>
      <c r="B62" s="48"/>
      <c r="C62" s="210" t="s">
        <v>40</v>
      </c>
      <c r="D62" s="210"/>
      <c r="E62" s="210"/>
      <c r="F62" s="210"/>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48"/>
      <c r="AR62" s="48"/>
      <c r="AS62" s="48"/>
      <c r="AT62" s="48"/>
      <c r="AU62" s="48"/>
      <c r="AV62" s="48"/>
      <c r="AW62" s="48"/>
      <c r="AX62" s="48"/>
      <c r="AY62" s="48"/>
      <c r="AZ62" s="48"/>
      <c r="BA62" s="48"/>
      <c r="BB62" s="48"/>
      <c r="BC62" s="48"/>
      <c r="BD62" s="48"/>
    </row>
    <row r="63" spans="1:56" ht="2.25" customHeight="1" x14ac:dyDescent="0.3">
      <c r="A63" s="77"/>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row>
    <row r="64" spans="1:56" ht="15" customHeight="1" x14ac:dyDescent="0.3">
      <c r="A64" s="77"/>
      <c r="B64" s="48"/>
      <c r="C64" s="112" t="s">
        <v>41</v>
      </c>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48"/>
      <c r="AR64" s="48"/>
      <c r="AS64" s="48"/>
      <c r="AT64" s="48"/>
      <c r="AU64" s="48"/>
      <c r="AV64" s="48"/>
      <c r="AW64" s="48"/>
      <c r="AX64" s="48"/>
      <c r="AY64" s="48"/>
      <c r="AZ64" s="48"/>
      <c r="BA64" s="48"/>
      <c r="BB64" s="48"/>
      <c r="BC64" s="48"/>
      <c r="BD64" s="48"/>
    </row>
    <row r="65" spans="1:56" ht="15" customHeight="1" x14ac:dyDescent="0.3">
      <c r="A65" s="77"/>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row>
    <row r="66" spans="1:56" ht="24.9" customHeight="1" x14ac:dyDescent="0.3">
      <c r="A66" s="10">
        <v>6</v>
      </c>
      <c r="B66" s="164" t="s">
        <v>43</v>
      </c>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48"/>
      <c r="AR66" s="48"/>
      <c r="AS66" s="48"/>
      <c r="AT66" s="48"/>
      <c r="AU66" s="48"/>
      <c r="AV66" s="48"/>
      <c r="AW66" s="48"/>
      <c r="AX66" s="48"/>
      <c r="AY66" s="48"/>
      <c r="AZ66" s="48"/>
      <c r="BA66" s="48"/>
      <c r="BB66" s="48"/>
      <c r="BC66" s="48"/>
      <c r="BD66" s="48"/>
    </row>
    <row r="67" spans="1:56" ht="2.25" customHeight="1" x14ac:dyDescent="0.3">
      <c r="A67" s="77"/>
      <c r="B67" s="67"/>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row>
    <row r="68" spans="1:56" ht="15" customHeight="1" x14ac:dyDescent="0.3">
      <c r="A68" s="77"/>
      <c r="B68" s="48"/>
      <c r="C68" s="206" t="s">
        <v>44</v>
      </c>
      <c r="D68" s="206"/>
      <c r="E68" s="206"/>
      <c r="F68" s="206"/>
      <c r="G68" s="206"/>
      <c r="H68" s="206"/>
      <c r="I68" s="206"/>
      <c r="J68" s="206"/>
      <c r="K68" s="206"/>
      <c r="L68" s="206"/>
      <c r="M68" s="206"/>
      <c r="N68" s="206"/>
      <c r="O68" s="206"/>
      <c r="P68" s="206"/>
      <c r="Q68" s="206"/>
      <c r="R68" s="206"/>
      <c r="S68" s="206"/>
      <c r="T68" s="206"/>
      <c r="U68" s="206"/>
      <c r="V68" s="206"/>
      <c r="W68" s="48"/>
      <c r="X68" s="207"/>
      <c r="Y68" s="208"/>
      <c r="Z68" s="208"/>
      <c r="AA68" s="209"/>
      <c r="AB68" s="48"/>
      <c r="AC68" s="207"/>
      <c r="AD68" s="208"/>
      <c r="AE68" s="208"/>
      <c r="AF68" s="209"/>
      <c r="AG68" s="48"/>
      <c r="AH68" s="207"/>
      <c r="AI68" s="208"/>
      <c r="AJ68" s="208"/>
      <c r="AK68" s="209"/>
      <c r="AL68" s="48"/>
      <c r="AM68" s="207"/>
      <c r="AN68" s="208"/>
      <c r="AO68" s="208"/>
      <c r="AP68" s="209"/>
      <c r="AQ68" s="48"/>
      <c r="AR68" s="48"/>
      <c r="AS68" s="48"/>
      <c r="AT68" s="48"/>
      <c r="AU68" s="48"/>
      <c r="AV68" s="48"/>
      <c r="AW68" s="48"/>
      <c r="AX68" s="48"/>
      <c r="AY68" s="48"/>
      <c r="AZ68" s="48"/>
      <c r="BA68" s="48"/>
      <c r="BB68" s="48"/>
      <c r="BC68" s="48"/>
      <c r="BD68" s="48"/>
    </row>
    <row r="69" spans="1:56" ht="15" customHeight="1" x14ac:dyDescent="0.3">
      <c r="A69" s="77"/>
      <c r="B69" s="48"/>
      <c r="C69" s="112" t="s">
        <v>41</v>
      </c>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48"/>
      <c r="AR69" s="48"/>
      <c r="AS69" s="48"/>
      <c r="AT69" s="48"/>
      <c r="AU69" s="48"/>
      <c r="AV69" s="48"/>
      <c r="AW69" s="48"/>
      <c r="AX69" s="48"/>
      <c r="AY69" s="48"/>
      <c r="AZ69" s="48"/>
      <c r="BA69" s="48"/>
      <c r="BB69" s="48"/>
      <c r="BC69" s="48"/>
      <c r="BD69" s="48"/>
    </row>
    <row r="70" spans="1:56" ht="15" customHeight="1" x14ac:dyDescent="0.3">
      <c r="A70" s="77"/>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row>
    <row r="71" spans="1:56" ht="15" customHeight="1" x14ac:dyDescent="0.3">
      <c r="A71" s="10">
        <v>7</v>
      </c>
      <c r="B71" s="168" t="s">
        <v>45</v>
      </c>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48"/>
      <c r="AR71" s="48"/>
      <c r="AS71" s="48"/>
      <c r="AT71" s="48"/>
      <c r="AU71" s="48"/>
      <c r="AV71" s="48"/>
      <c r="AW71" s="48"/>
      <c r="AX71" s="48"/>
      <c r="AY71" s="48"/>
      <c r="AZ71" s="48"/>
      <c r="BA71" s="48"/>
      <c r="BB71" s="48"/>
      <c r="BC71" s="48"/>
      <c r="BD71" s="48"/>
    </row>
    <row r="72" spans="1:56" ht="15" customHeight="1" x14ac:dyDescent="0.3">
      <c r="A72" s="77"/>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row>
    <row r="73" spans="1:56" ht="15" customHeight="1" x14ac:dyDescent="0.3">
      <c r="A73" s="77"/>
      <c r="B73" s="211" t="s">
        <v>46</v>
      </c>
      <c r="C73" s="112"/>
      <c r="D73" s="112"/>
      <c r="E73" s="112"/>
      <c r="F73" s="112"/>
      <c r="G73" s="112"/>
      <c r="H73" s="112"/>
      <c r="I73" s="112"/>
      <c r="J73" s="112"/>
      <c r="K73" s="112"/>
      <c r="L73" s="112"/>
      <c r="M73" s="112"/>
      <c r="N73" s="112"/>
      <c r="O73" s="112"/>
      <c r="P73" s="48"/>
      <c r="Q73" s="212"/>
      <c r="R73" s="213"/>
      <c r="S73" s="213"/>
      <c r="T73" s="213"/>
      <c r="U73" s="213"/>
      <c r="V73" s="213"/>
      <c r="W73" s="213"/>
      <c r="X73" s="213"/>
      <c r="Y73" s="213"/>
      <c r="Z73" s="213"/>
      <c r="AA73" s="213"/>
      <c r="AB73" s="213"/>
      <c r="AC73" s="213"/>
      <c r="AD73" s="213"/>
      <c r="AE73" s="213"/>
      <c r="AF73" s="213"/>
      <c r="AG73" s="213"/>
      <c r="AH73" s="213"/>
      <c r="AI73" s="213"/>
      <c r="AJ73" s="213"/>
      <c r="AK73" s="213"/>
      <c r="AL73" s="213"/>
      <c r="AM73" s="213"/>
      <c r="AN73" s="213"/>
      <c r="AO73" s="213"/>
      <c r="AP73" s="214"/>
      <c r="AQ73" s="48"/>
      <c r="AR73" s="48"/>
      <c r="AS73" s="48"/>
      <c r="AT73" s="48"/>
      <c r="AU73" s="48"/>
      <c r="AV73" s="48"/>
      <c r="AW73" s="48"/>
      <c r="AX73" s="48"/>
      <c r="AY73" s="48"/>
      <c r="AZ73" s="48"/>
      <c r="BA73" s="48"/>
      <c r="BB73" s="48"/>
      <c r="BC73" s="48"/>
      <c r="BD73" s="48"/>
    </row>
    <row r="74" spans="1:56" ht="2.25" customHeight="1" x14ac:dyDescent="0.3">
      <c r="A74" s="77"/>
      <c r="B74" s="48"/>
      <c r="C74" s="48"/>
      <c r="D74" s="48"/>
      <c r="E74" s="48"/>
      <c r="F74" s="48"/>
      <c r="G74" s="48"/>
      <c r="H74" s="48"/>
      <c r="I74" s="48"/>
      <c r="J74" s="48"/>
      <c r="K74" s="48"/>
      <c r="L74" s="48"/>
      <c r="M74" s="48"/>
      <c r="N74" s="59"/>
      <c r="O74" s="48"/>
      <c r="P74" s="48"/>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48"/>
      <c r="AR74" s="48"/>
      <c r="AS74" s="48"/>
      <c r="AT74" s="48"/>
      <c r="AU74" s="48"/>
      <c r="AV74" s="48"/>
      <c r="AW74" s="48"/>
      <c r="AX74" s="48"/>
      <c r="AY74" s="48"/>
      <c r="AZ74" s="48"/>
      <c r="BA74" s="48"/>
      <c r="BB74" s="48"/>
      <c r="BC74" s="48"/>
      <c r="BD74" s="48"/>
    </row>
    <row r="75" spans="1:56" ht="15" customHeight="1" x14ac:dyDescent="0.3">
      <c r="A75" s="77"/>
      <c r="B75" s="211" t="s">
        <v>47</v>
      </c>
      <c r="C75" s="112"/>
      <c r="D75" s="112"/>
      <c r="E75" s="112"/>
      <c r="F75" s="112"/>
      <c r="G75" s="112"/>
      <c r="H75" s="112"/>
      <c r="I75" s="112"/>
      <c r="J75" s="112"/>
      <c r="K75" s="112"/>
      <c r="L75" s="112"/>
      <c r="M75" s="112"/>
      <c r="N75" s="112"/>
      <c r="O75" s="112"/>
      <c r="P75" s="48"/>
      <c r="Q75" s="212"/>
      <c r="R75" s="255"/>
      <c r="S75" s="255"/>
      <c r="T75" s="255"/>
      <c r="U75" s="255"/>
      <c r="V75" s="255"/>
      <c r="W75" s="255"/>
      <c r="X75" s="255"/>
      <c r="Y75" s="255"/>
      <c r="Z75" s="255"/>
      <c r="AA75" s="255"/>
      <c r="AB75" s="255"/>
      <c r="AC75" s="255"/>
      <c r="AD75" s="255"/>
      <c r="AE75" s="255"/>
      <c r="AF75" s="255"/>
      <c r="AG75" s="255"/>
      <c r="AH75" s="255"/>
      <c r="AI75" s="255"/>
      <c r="AJ75" s="255"/>
      <c r="AK75" s="256"/>
      <c r="AL75" s="32"/>
      <c r="AM75" s="212"/>
      <c r="AN75" s="255"/>
      <c r="AO75" s="255"/>
      <c r="AP75" s="256"/>
      <c r="AQ75" s="48"/>
      <c r="AR75" s="48"/>
      <c r="AS75" s="48"/>
      <c r="AT75" s="48"/>
      <c r="AU75" s="48"/>
      <c r="AV75" s="48"/>
      <c r="AW75" s="48"/>
      <c r="AX75" s="48"/>
      <c r="AY75" s="48"/>
      <c r="AZ75" s="48"/>
      <c r="BA75" s="48"/>
      <c r="BB75" s="48"/>
      <c r="BC75" s="48"/>
      <c r="BD75" s="48"/>
    </row>
    <row r="76" spans="1:56" ht="2.25" customHeight="1" x14ac:dyDescent="0.3">
      <c r="A76" s="77"/>
      <c r="B76" s="48"/>
      <c r="C76" s="48"/>
      <c r="D76" s="48"/>
      <c r="E76" s="48"/>
      <c r="F76" s="48"/>
      <c r="G76" s="48"/>
      <c r="H76" s="48"/>
      <c r="I76" s="48"/>
      <c r="J76" s="48"/>
      <c r="K76" s="48"/>
      <c r="L76" s="48"/>
      <c r="M76" s="48"/>
      <c r="N76" s="59"/>
      <c r="O76" s="48"/>
      <c r="P76" s="48"/>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48"/>
      <c r="AR76" s="48"/>
      <c r="AS76" s="48"/>
      <c r="AT76" s="48"/>
      <c r="AU76" s="48"/>
      <c r="AV76" s="48"/>
      <c r="AW76" s="48"/>
      <c r="AX76" s="48"/>
      <c r="AY76" s="48"/>
      <c r="AZ76" s="48"/>
      <c r="BA76" s="48"/>
      <c r="BB76" s="48"/>
      <c r="BC76" s="48"/>
      <c r="BD76" s="48"/>
    </row>
    <row r="77" spans="1:56" ht="15" customHeight="1" x14ac:dyDescent="0.3">
      <c r="A77" s="77"/>
      <c r="B77" s="211" t="s">
        <v>48</v>
      </c>
      <c r="C77" s="112"/>
      <c r="D77" s="112"/>
      <c r="E77" s="112"/>
      <c r="F77" s="112"/>
      <c r="G77" s="112"/>
      <c r="H77" s="112"/>
      <c r="I77" s="112"/>
      <c r="J77" s="112"/>
      <c r="K77" s="112"/>
      <c r="L77" s="112"/>
      <c r="M77" s="112"/>
      <c r="N77" s="112"/>
      <c r="O77" s="112"/>
      <c r="P77" s="48"/>
      <c r="Q77" s="257"/>
      <c r="R77" s="258"/>
      <c r="S77" s="258"/>
      <c r="T77" s="259"/>
      <c r="U77" s="33"/>
      <c r="V77" s="235"/>
      <c r="W77" s="236"/>
      <c r="X77" s="236"/>
      <c r="Y77" s="236"/>
      <c r="Z77" s="236"/>
      <c r="AA77" s="236"/>
      <c r="AB77" s="236"/>
      <c r="AC77" s="236"/>
      <c r="AD77" s="236"/>
      <c r="AE77" s="236"/>
      <c r="AF77" s="236"/>
      <c r="AG77" s="236"/>
      <c r="AH77" s="236"/>
      <c r="AI77" s="236"/>
      <c r="AJ77" s="236"/>
      <c r="AK77" s="236"/>
      <c r="AL77" s="236"/>
      <c r="AM77" s="236"/>
      <c r="AN77" s="236"/>
      <c r="AO77" s="236"/>
      <c r="AP77" s="237"/>
      <c r="AQ77" s="48"/>
      <c r="AR77" s="48"/>
      <c r="AS77" s="48"/>
      <c r="AT77" s="48"/>
      <c r="AU77" s="48"/>
      <c r="AV77" s="48"/>
      <c r="AW77" s="48"/>
      <c r="AX77" s="48"/>
      <c r="AY77" s="48"/>
      <c r="AZ77" s="48"/>
      <c r="BA77" s="48"/>
      <c r="BB77" s="48"/>
      <c r="BC77" s="48"/>
      <c r="BD77" s="48"/>
    </row>
    <row r="78" spans="1:56" ht="2.25" customHeight="1" x14ac:dyDescent="0.3">
      <c r="A78" s="77"/>
      <c r="B78" s="48"/>
      <c r="C78" s="48"/>
      <c r="D78" s="48"/>
      <c r="E78" s="48"/>
      <c r="F78" s="48"/>
      <c r="G78" s="48"/>
      <c r="H78" s="48"/>
      <c r="I78" s="48"/>
      <c r="J78" s="48"/>
      <c r="K78" s="48"/>
      <c r="L78" s="48"/>
      <c r="M78" s="48"/>
      <c r="N78" s="48"/>
      <c r="O78" s="48"/>
      <c r="P78" s="48"/>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48"/>
      <c r="AR78" s="48"/>
      <c r="AS78" s="48"/>
      <c r="AT78" s="48"/>
      <c r="AU78" s="48"/>
      <c r="AV78" s="48"/>
      <c r="AW78" s="48"/>
      <c r="AX78" s="48"/>
      <c r="AY78" s="48"/>
      <c r="AZ78" s="48"/>
      <c r="BA78" s="48"/>
      <c r="BB78" s="48"/>
      <c r="BC78" s="48"/>
      <c r="BD78" s="48"/>
    </row>
    <row r="79" spans="1:56" ht="15" customHeight="1" x14ac:dyDescent="0.3">
      <c r="A79" s="77"/>
      <c r="B79" s="211" t="s">
        <v>49</v>
      </c>
      <c r="C79" s="112"/>
      <c r="D79" s="112"/>
      <c r="E79" s="112"/>
      <c r="F79" s="112"/>
      <c r="G79" s="112"/>
      <c r="H79" s="112"/>
      <c r="I79" s="112"/>
      <c r="J79" s="112"/>
      <c r="K79" s="112"/>
      <c r="L79" s="112"/>
      <c r="M79" s="112"/>
      <c r="N79" s="112"/>
      <c r="O79" s="112"/>
      <c r="P79" s="48"/>
      <c r="Q79" s="40"/>
      <c r="R79" s="41"/>
      <c r="S79" s="41"/>
      <c r="T79" s="41"/>
      <c r="U79" s="42"/>
      <c r="V79" s="41"/>
      <c r="W79" s="41"/>
      <c r="X79" s="41"/>
      <c r="Y79" s="42"/>
      <c r="Z79" s="41"/>
      <c r="AA79" s="41"/>
      <c r="AB79" s="41"/>
      <c r="AC79" s="39"/>
      <c r="AD79" s="39"/>
      <c r="AE79" s="39"/>
      <c r="AF79" s="39"/>
      <c r="AG79" s="39"/>
      <c r="AH79" s="39"/>
      <c r="AI79" s="39"/>
      <c r="AJ79" s="39"/>
      <c r="AK79" s="39"/>
      <c r="AL79" s="39"/>
      <c r="AM79" s="39"/>
      <c r="AN79" s="39"/>
      <c r="AO79" s="39"/>
      <c r="AP79" s="39"/>
      <c r="AQ79" s="48"/>
      <c r="AR79" s="48"/>
      <c r="AS79" s="48"/>
      <c r="AT79" s="48"/>
      <c r="AU79" s="48"/>
      <c r="AV79" s="48"/>
      <c r="AW79" s="48"/>
      <c r="AX79" s="48"/>
      <c r="AY79" s="48"/>
      <c r="AZ79" s="48"/>
      <c r="BA79" s="48"/>
      <c r="BB79" s="48"/>
      <c r="BC79" s="48"/>
      <c r="BD79" s="48"/>
    </row>
    <row r="80" spans="1:56" ht="15" customHeight="1" x14ac:dyDescent="0.3">
      <c r="A80" s="77"/>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row>
    <row r="81" spans="1:56" ht="15" customHeight="1" x14ac:dyDescent="0.3">
      <c r="A81" s="10">
        <v>8</v>
      </c>
      <c r="B81" s="168" t="s">
        <v>50</v>
      </c>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48"/>
      <c r="AR81" s="48"/>
      <c r="AS81" s="48"/>
      <c r="AT81" s="48"/>
      <c r="AU81" s="48"/>
      <c r="AV81" s="48"/>
      <c r="AW81" s="48"/>
      <c r="AX81" s="48"/>
      <c r="AY81" s="48"/>
      <c r="AZ81" s="48"/>
      <c r="BA81" s="48"/>
      <c r="BB81" s="48"/>
      <c r="BC81" s="48"/>
      <c r="BD81" s="48"/>
    </row>
    <row r="82" spans="1:56" ht="15" customHeight="1" x14ac:dyDescent="0.3">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row>
    <row r="83" spans="1:56" ht="15" customHeight="1" x14ac:dyDescent="0.3">
      <c r="A83" s="77"/>
      <c r="B83" s="238" t="s">
        <v>46</v>
      </c>
      <c r="C83" s="105"/>
      <c r="D83" s="105"/>
      <c r="E83" s="105"/>
      <c r="F83" s="105"/>
      <c r="G83" s="105"/>
      <c r="H83" s="105"/>
      <c r="I83" s="105"/>
      <c r="J83" s="105"/>
      <c r="K83" s="105"/>
      <c r="L83" s="105"/>
      <c r="M83" s="105"/>
      <c r="N83" s="105"/>
      <c r="O83" s="105"/>
      <c r="P83" s="52"/>
      <c r="Q83" s="212"/>
      <c r="R83" s="213"/>
      <c r="S83" s="213"/>
      <c r="T83" s="213"/>
      <c r="U83" s="213"/>
      <c r="V83" s="213"/>
      <c r="W83" s="213"/>
      <c r="X83" s="213"/>
      <c r="Y83" s="213"/>
      <c r="Z83" s="213"/>
      <c r="AA83" s="213"/>
      <c r="AB83" s="213"/>
      <c r="AC83" s="213"/>
      <c r="AD83" s="213"/>
      <c r="AE83" s="213"/>
      <c r="AF83" s="213"/>
      <c r="AG83" s="213"/>
      <c r="AH83" s="213"/>
      <c r="AI83" s="213"/>
      <c r="AJ83" s="213"/>
      <c r="AK83" s="213"/>
      <c r="AL83" s="213"/>
      <c r="AM83" s="213"/>
      <c r="AN83" s="213"/>
      <c r="AO83" s="213"/>
      <c r="AP83" s="214"/>
      <c r="AQ83" s="48"/>
      <c r="AR83" s="48"/>
      <c r="AS83" s="48"/>
      <c r="AT83" s="48"/>
      <c r="AU83" s="48"/>
      <c r="AV83" s="48"/>
      <c r="AW83" s="48"/>
      <c r="AX83" s="48"/>
      <c r="AY83" s="48"/>
      <c r="AZ83" s="48"/>
      <c r="BA83" s="48"/>
      <c r="BB83" s="48"/>
      <c r="BC83" s="48"/>
      <c r="BD83" s="48"/>
    </row>
    <row r="84" spans="1:56" ht="2.25" customHeight="1" x14ac:dyDescent="0.3">
      <c r="A84" s="77"/>
      <c r="B84" s="52"/>
      <c r="C84" s="52"/>
      <c r="D84" s="52"/>
      <c r="E84" s="52"/>
      <c r="F84" s="52"/>
      <c r="G84" s="52"/>
      <c r="H84" s="52"/>
      <c r="I84" s="52"/>
      <c r="J84" s="52"/>
      <c r="K84" s="52"/>
      <c r="L84" s="52"/>
      <c r="M84" s="52"/>
      <c r="N84" s="51"/>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48"/>
      <c r="AR84" s="48"/>
      <c r="AS84" s="48"/>
      <c r="AT84" s="48"/>
      <c r="AU84" s="48"/>
      <c r="AV84" s="48"/>
      <c r="AW84" s="48"/>
      <c r="AX84" s="48"/>
      <c r="AY84" s="48"/>
      <c r="AZ84" s="48"/>
      <c r="BA84" s="48"/>
      <c r="BB84" s="48"/>
      <c r="BC84" s="48"/>
      <c r="BD84" s="48"/>
    </row>
    <row r="85" spans="1:56" ht="15" customHeight="1" x14ac:dyDescent="0.3">
      <c r="A85" s="77"/>
      <c r="B85" s="238" t="s">
        <v>47</v>
      </c>
      <c r="C85" s="105"/>
      <c r="D85" s="105"/>
      <c r="E85" s="105"/>
      <c r="F85" s="105"/>
      <c r="G85" s="105"/>
      <c r="H85" s="105"/>
      <c r="I85" s="105"/>
      <c r="J85" s="105"/>
      <c r="K85" s="105"/>
      <c r="L85" s="105"/>
      <c r="M85" s="105"/>
      <c r="N85" s="105"/>
      <c r="O85" s="105"/>
      <c r="P85" s="52"/>
      <c r="Q85" s="212"/>
      <c r="R85" s="255"/>
      <c r="S85" s="255"/>
      <c r="T85" s="255"/>
      <c r="U85" s="255"/>
      <c r="V85" s="255"/>
      <c r="W85" s="255"/>
      <c r="X85" s="255"/>
      <c r="Y85" s="255"/>
      <c r="Z85" s="255"/>
      <c r="AA85" s="255"/>
      <c r="AB85" s="255"/>
      <c r="AC85" s="255"/>
      <c r="AD85" s="255"/>
      <c r="AE85" s="255"/>
      <c r="AF85" s="255"/>
      <c r="AG85" s="255"/>
      <c r="AH85" s="255"/>
      <c r="AI85" s="255"/>
      <c r="AJ85" s="255"/>
      <c r="AK85" s="256"/>
      <c r="AL85" s="32"/>
      <c r="AM85" s="212"/>
      <c r="AN85" s="255"/>
      <c r="AO85" s="255"/>
      <c r="AP85" s="256"/>
      <c r="AQ85" s="48"/>
      <c r="AR85" s="48"/>
      <c r="AS85" s="48"/>
      <c r="AT85" s="48"/>
      <c r="AU85" s="48"/>
      <c r="AV85" s="48"/>
      <c r="AW85" s="48"/>
      <c r="AX85" s="48"/>
      <c r="AY85" s="48"/>
      <c r="AZ85" s="48"/>
      <c r="BA85" s="48"/>
      <c r="BB85" s="48"/>
      <c r="BC85" s="48"/>
      <c r="BD85" s="48"/>
    </row>
    <row r="86" spans="1:56" ht="2.25" customHeight="1" x14ac:dyDescent="0.3">
      <c r="A86" s="77"/>
      <c r="B86" s="52"/>
      <c r="C86" s="52"/>
      <c r="D86" s="52"/>
      <c r="E86" s="52"/>
      <c r="F86" s="52"/>
      <c r="G86" s="52"/>
      <c r="H86" s="52"/>
      <c r="I86" s="52"/>
      <c r="J86" s="52"/>
      <c r="K86" s="52"/>
      <c r="L86" s="52"/>
      <c r="M86" s="52"/>
      <c r="N86" s="51"/>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48"/>
      <c r="AR86" s="48"/>
      <c r="AS86" s="48"/>
      <c r="AT86" s="48"/>
      <c r="AU86" s="48"/>
      <c r="AV86" s="48"/>
      <c r="AW86" s="48"/>
      <c r="AX86" s="48"/>
      <c r="AY86" s="48"/>
      <c r="AZ86" s="48"/>
      <c r="BA86" s="48"/>
      <c r="BB86" s="48"/>
      <c r="BC86" s="48"/>
      <c r="BD86" s="48"/>
    </row>
    <row r="87" spans="1:56" ht="15" customHeight="1" x14ac:dyDescent="0.3">
      <c r="A87" s="77"/>
      <c r="B87" s="238" t="s">
        <v>48</v>
      </c>
      <c r="C87" s="105"/>
      <c r="D87" s="105"/>
      <c r="E87" s="105"/>
      <c r="F87" s="105"/>
      <c r="G87" s="105"/>
      <c r="H87" s="105"/>
      <c r="I87" s="105"/>
      <c r="J87" s="105"/>
      <c r="K87" s="105"/>
      <c r="L87" s="105"/>
      <c r="M87" s="105"/>
      <c r="N87" s="105"/>
      <c r="O87" s="105"/>
      <c r="P87" s="52"/>
      <c r="Q87" s="212"/>
      <c r="R87" s="255"/>
      <c r="S87" s="255"/>
      <c r="T87" s="256"/>
      <c r="U87" s="33"/>
      <c r="V87" s="235"/>
      <c r="W87" s="236"/>
      <c r="X87" s="236"/>
      <c r="Y87" s="236"/>
      <c r="Z87" s="236"/>
      <c r="AA87" s="236"/>
      <c r="AB87" s="236"/>
      <c r="AC87" s="236"/>
      <c r="AD87" s="236"/>
      <c r="AE87" s="236"/>
      <c r="AF87" s="236"/>
      <c r="AG87" s="236"/>
      <c r="AH87" s="236"/>
      <c r="AI87" s="236"/>
      <c r="AJ87" s="236"/>
      <c r="AK87" s="236"/>
      <c r="AL87" s="236"/>
      <c r="AM87" s="236"/>
      <c r="AN87" s="236"/>
      <c r="AO87" s="236"/>
      <c r="AP87" s="237"/>
      <c r="AQ87" s="48"/>
      <c r="AR87" s="48"/>
      <c r="AS87" s="48"/>
      <c r="AT87" s="48"/>
      <c r="AU87" s="48"/>
      <c r="AV87" s="48"/>
      <c r="AW87" s="48"/>
      <c r="AX87" s="48"/>
      <c r="AY87" s="48"/>
      <c r="AZ87" s="48"/>
      <c r="BA87" s="48"/>
      <c r="BB87" s="48"/>
      <c r="BC87" s="48"/>
      <c r="BD87" s="48"/>
    </row>
    <row r="88" spans="1:56" ht="2.25" customHeight="1" x14ac:dyDescent="0.3">
      <c r="A88" s="77"/>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48"/>
      <c r="AR88" s="48"/>
      <c r="AS88" s="48"/>
      <c r="AT88" s="48"/>
      <c r="AU88" s="48"/>
      <c r="AV88" s="48"/>
      <c r="AW88" s="48"/>
      <c r="AX88" s="48"/>
      <c r="AY88" s="48"/>
      <c r="AZ88" s="48"/>
      <c r="BA88" s="48"/>
      <c r="BB88" s="48"/>
      <c r="BC88" s="48"/>
      <c r="BD88" s="48"/>
    </row>
    <row r="89" spans="1:56" ht="15" customHeight="1" x14ac:dyDescent="0.3">
      <c r="A89" s="77"/>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48"/>
      <c r="AR89" s="48"/>
      <c r="AS89" s="48"/>
      <c r="AT89" s="48"/>
      <c r="AU89" s="48"/>
      <c r="AV89" s="48"/>
      <c r="AW89" s="48"/>
      <c r="AX89" s="48"/>
      <c r="AY89" s="48"/>
      <c r="AZ89" s="48"/>
      <c r="BA89" s="48"/>
      <c r="BB89" s="48"/>
      <c r="BC89" s="48"/>
      <c r="BD89" s="48"/>
    </row>
    <row r="90" spans="1:56" ht="15" customHeight="1" x14ac:dyDescent="0.3">
      <c r="A90" s="10">
        <v>9</v>
      </c>
      <c r="B90" s="260" t="s">
        <v>51</v>
      </c>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48"/>
      <c r="AR90" s="48"/>
      <c r="AS90" s="48"/>
      <c r="AT90" s="48"/>
      <c r="AU90" s="48"/>
      <c r="AV90" s="48"/>
      <c r="AW90" s="48"/>
      <c r="AX90" s="48"/>
      <c r="AY90" s="48"/>
      <c r="AZ90" s="48"/>
      <c r="BA90" s="48"/>
      <c r="BB90" s="48"/>
      <c r="BC90" s="48"/>
      <c r="BD90" s="48"/>
    </row>
    <row r="91" spans="1:56" ht="15" customHeight="1" x14ac:dyDescent="0.3">
      <c r="A91" s="77"/>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48"/>
      <c r="AR91" s="48"/>
      <c r="AS91" s="48"/>
      <c r="AT91" s="48"/>
      <c r="AU91" s="48"/>
      <c r="AV91" s="48"/>
      <c r="AW91" s="48"/>
      <c r="AX91" s="48"/>
      <c r="AY91" s="48"/>
      <c r="AZ91" s="48"/>
      <c r="BA91" s="48"/>
      <c r="BB91" s="48"/>
      <c r="BC91" s="48"/>
      <c r="BD91" s="48"/>
    </row>
    <row r="92" spans="1:56" ht="15" customHeight="1" x14ac:dyDescent="0.3">
      <c r="A92" s="77"/>
      <c r="B92" s="238" t="s">
        <v>46</v>
      </c>
      <c r="C92" s="105"/>
      <c r="D92" s="105"/>
      <c r="E92" s="105"/>
      <c r="F92" s="105"/>
      <c r="G92" s="105"/>
      <c r="H92" s="105"/>
      <c r="I92" s="105"/>
      <c r="J92" s="105"/>
      <c r="K92" s="105"/>
      <c r="L92" s="105"/>
      <c r="M92" s="105"/>
      <c r="N92" s="105"/>
      <c r="O92" s="105"/>
      <c r="P92" s="52"/>
      <c r="Q92" s="212"/>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4"/>
      <c r="AQ92" s="48"/>
      <c r="AR92" s="48"/>
      <c r="AS92" s="48"/>
      <c r="AT92" s="48"/>
      <c r="AU92" s="48"/>
      <c r="AV92" s="48"/>
      <c r="AW92" s="48"/>
      <c r="AX92" s="48"/>
      <c r="AY92" s="48"/>
      <c r="AZ92" s="48"/>
      <c r="BA92" s="48"/>
      <c r="BB92" s="48"/>
      <c r="BC92" s="48"/>
      <c r="BD92" s="48"/>
    </row>
    <row r="93" spans="1:56" ht="2.25" customHeight="1" x14ac:dyDescent="0.3">
      <c r="A93" s="77"/>
      <c r="B93" s="52"/>
      <c r="C93" s="52"/>
      <c r="D93" s="52"/>
      <c r="E93" s="52"/>
      <c r="F93" s="52"/>
      <c r="G93" s="52"/>
      <c r="H93" s="52"/>
      <c r="I93" s="52"/>
      <c r="J93" s="52"/>
      <c r="K93" s="52"/>
      <c r="L93" s="52"/>
      <c r="M93" s="52"/>
      <c r="N93" s="51"/>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48"/>
      <c r="AR93" s="48"/>
      <c r="AS93" s="48"/>
      <c r="AT93" s="48"/>
      <c r="AU93" s="48"/>
      <c r="AV93" s="48"/>
      <c r="AW93" s="48"/>
      <c r="AX93" s="48"/>
      <c r="AY93" s="48"/>
      <c r="AZ93" s="48"/>
      <c r="BA93" s="48"/>
      <c r="BB93" s="48"/>
      <c r="BC93" s="48"/>
      <c r="BD93" s="48"/>
    </row>
    <row r="94" spans="1:56" ht="15" customHeight="1" x14ac:dyDescent="0.3">
      <c r="A94" s="77"/>
      <c r="B94" s="238" t="s">
        <v>47</v>
      </c>
      <c r="C94" s="105"/>
      <c r="D94" s="105"/>
      <c r="E94" s="105"/>
      <c r="F94" s="105"/>
      <c r="G94" s="105"/>
      <c r="H94" s="105"/>
      <c r="I94" s="105"/>
      <c r="J94" s="105"/>
      <c r="K94" s="105"/>
      <c r="L94" s="105"/>
      <c r="M94" s="105"/>
      <c r="N94" s="105"/>
      <c r="O94" s="105"/>
      <c r="P94" s="52"/>
      <c r="Q94" s="212"/>
      <c r="R94" s="255"/>
      <c r="S94" s="255"/>
      <c r="T94" s="255"/>
      <c r="U94" s="255"/>
      <c r="V94" s="255"/>
      <c r="W94" s="255"/>
      <c r="X94" s="255"/>
      <c r="Y94" s="255"/>
      <c r="Z94" s="255"/>
      <c r="AA94" s="255"/>
      <c r="AB94" s="255"/>
      <c r="AC94" s="255"/>
      <c r="AD94" s="255"/>
      <c r="AE94" s="255"/>
      <c r="AF94" s="255"/>
      <c r="AG94" s="255"/>
      <c r="AH94" s="255"/>
      <c r="AI94" s="255"/>
      <c r="AJ94" s="255"/>
      <c r="AK94" s="256"/>
      <c r="AL94" s="32"/>
      <c r="AM94" s="212"/>
      <c r="AN94" s="255"/>
      <c r="AO94" s="255"/>
      <c r="AP94" s="256"/>
      <c r="AQ94" s="48"/>
      <c r="AR94" s="48"/>
      <c r="AS94" s="48"/>
      <c r="AT94" s="48"/>
      <c r="AU94" s="48"/>
      <c r="AV94" s="48"/>
      <c r="AW94" s="48"/>
      <c r="AX94" s="48"/>
      <c r="AY94" s="48"/>
      <c r="AZ94" s="48"/>
      <c r="BA94" s="48"/>
      <c r="BB94" s="48"/>
      <c r="BC94" s="48"/>
      <c r="BD94" s="48"/>
    </row>
    <row r="95" spans="1:56" ht="2.25" customHeight="1" x14ac:dyDescent="0.3">
      <c r="A95" s="77"/>
      <c r="B95" s="52"/>
      <c r="C95" s="52"/>
      <c r="D95" s="52"/>
      <c r="E95" s="52"/>
      <c r="F95" s="52"/>
      <c r="G95" s="52"/>
      <c r="H95" s="52"/>
      <c r="I95" s="52"/>
      <c r="J95" s="52"/>
      <c r="K95" s="52"/>
      <c r="L95" s="52"/>
      <c r="M95" s="52"/>
      <c r="N95" s="51"/>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48"/>
      <c r="AR95" s="48"/>
      <c r="AS95" s="48"/>
      <c r="AT95" s="48"/>
      <c r="AU95" s="48"/>
      <c r="AV95" s="48"/>
      <c r="AW95" s="48"/>
      <c r="AX95" s="48"/>
      <c r="AY95" s="48"/>
      <c r="AZ95" s="48"/>
      <c r="BA95" s="48"/>
      <c r="BB95" s="48"/>
      <c r="BC95" s="48"/>
      <c r="BD95" s="48"/>
    </row>
    <row r="96" spans="1:56" ht="15" customHeight="1" x14ac:dyDescent="0.3">
      <c r="A96" s="77"/>
      <c r="B96" s="238" t="s">
        <v>48</v>
      </c>
      <c r="C96" s="105"/>
      <c r="D96" s="105"/>
      <c r="E96" s="105"/>
      <c r="F96" s="105"/>
      <c r="G96" s="105"/>
      <c r="H96" s="105"/>
      <c r="I96" s="105"/>
      <c r="J96" s="105"/>
      <c r="K96" s="105"/>
      <c r="L96" s="105"/>
      <c r="M96" s="105"/>
      <c r="N96" s="105"/>
      <c r="O96" s="105"/>
      <c r="P96" s="52"/>
      <c r="Q96" s="212"/>
      <c r="R96" s="255"/>
      <c r="S96" s="255"/>
      <c r="T96" s="256"/>
      <c r="U96" s="33"/>
      <c r="V96" s="235"/>
      <c r="W96" s="236"/>
      <c r="X96" s="236"/>
      <c r="Y96" s="236"/>
      <c r="Z96" s="236"/>
      <c r="AA96" s="236"/>
      <c r="AB96" s="236"/>
      <c r="AC96" s="236"/>
      <c r="AD96" s="236"/>
      <c r="AE96" s="236"/>
      <c r="AF96" s="236"/>
      <c r="AG96" s="236"/>
      <c r="AH96" s="236"/>
      <c r="AI96" s="236"/>
      <c r="AJ96" s="236"/>
      <c r="AK96" s="236"/>
      <c r="AL96" s="236"/>
      <c r="AM96" s="236"/>
      <c r="AN96" s="236"/>
      <c r="AO96" s="236"/>
      <c r="AP96" s="237"/>
      <c r="AQ96" s="48"/>
      <c r="AR96" s="48"/>
      <c r="AS96" s="48"/>
      <c r="AT96" s="48"/>
      <c r="AU96" s="48"/>
      <c r="AV96" s="48"/>
      <c r="AW96" s="48"/>
      <c r="AX96" s="48"/>
      <c r="AY96" s="48"/>
      <c r="AZ96" s="48"/>
      <c r="BA96" s="48"/>
      <c r="BB96" s="48"/>
      <c r="BC96" s="48"/>
      <c r="BD96" s="48"/>
    </row>
    <row r="97" spans="1:56" ht="2.25" customHeight="1" x14ac:dyDescent="0.3">
      <c r="A97" s="77"/>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48"/>
      <c r="AR97" s="48"/>
      <c r="AS97" s="48"/>
      <c r="AT97" s="48"/>
      <c r="AU97" s="48"/>
      <c r="AV97" s="48"/>
      <c r="AW97" s="48"/>
      <c r="AX97" s="48"/>
      <c r="AY97" s="48"/>
      <c r="AZ97" s="48"/>
      <c r="BA97" s="48"/>
      <c r="BB97" s="48"/>
      <c r="BC97" s="48"/>
      <c r="BD97" s="48"/>
    </row>
    <row r="98" spans="1:56" ht="24.9" customHeight="1" x14ac:dyDescent="0.3">
      <c r="A98" s="77"/>
      <c r="B98" s="239" t="s">
        <v>52</v>
      </c>
      <c r="C98" s="105"/>
      <c r="D98" s="105"/>
      <c r="E98" s="105"/>
      <c r="F98" s="105"/>
      <c r="G98" s="105"/>
      <c r="H98" s="105"/>
      <c r="I98" s="105"/>
      <c r="J98" s="105"/>
      <c r="K98" s="105"/>
      <c r="L98" s="105"/>
      <c r="M98" s="105"/>
      <c r="N98" s="105"/>
      <c r="O98" s="105"/>
      <c r="P98" s="52"/>
      <c r="Q98" s="212"/>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4"/>
      <c r="AQ98" s="48"/>
      <c r="AR98" s="48"/>
      <c r="AS98" s="48"/>
      <c r="AT98" s="48"/>
      <c r="AU98" s="48"/>
      <c r="AV98" s="48"/>
      <c r="AW98" s="48"/>
      <c r="AX98" s="48"/>
      <c r="AY98" s="48"/>
      <c r="AZ98" s="48"/>
      <c r="BA98" s="48"/>
      <c r="BB98" s="48"/>
      <c r="BC98" s="48"/>
      <c r="BD98" s="48"/>
    </row>
    <row r="99" spans="1:56" ht="15" customHeight="1" x14ac:dyDescent="0.3">
      <c r="A99" s="77"/>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48"/>
      <c r="AR99" s="48"/>
      <c r="AS99" s="48"/>
      <c r="AT99" s="48"/>
      <c r="AU99" s="48"/>
      <c r="AV99" s="48"/>
      <c r="AW99" s="48"/>
      <c r="AX99" s="48"/>
      <c r="AY99" s="48"/>
      <c r="AZ99" s="48"/>
      <c r="BA99" s="48"/>
      <c r="BB99" s="48"/>
      <c r="BC99" s="48"/>
      <c r="BD99" s="48"/>
    </row>
    <row r="100" spans="1:56" ht="15" customHeight="1" x14ac:dyDescent="0.3">
      <c r="A100" s="10">
        <v>10</v>
      </c>
      <c r="B100" s="260" t="s">
        <v>53</v>
      </c>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05"/>
      <c r="AM100" s="105"/>
      <c r="AN100" s="105"/>
      <c r="AO100" s="105"/>
      <c r="AP100" s="105"/>
      <c r="AQ100" s="48"/>
      <c r="AR100" s="48"/>
      <c r="AS100" s="48"/>
      <c r="AT100" s="48"/>
      <c r="AU100" s="48"/>
      <c r="AV100" s="48"/>
      <c r="AW100" s="48"/>
      <c r="AX100" s="48"/>
      <c r="AY100" s="48"/>
      <c r="AZ100" s="48"/>
      <c r="BA100" s="48"/>
      <c r="BB100" s="48"/>
      <c r="BC100" s="48"/>
      <c r="BD100" s="48"/>
    </row>
    <row r="101" spans="1:56" ht="15" customHeight="1" x14ac:dyDescent="0.3">
      <c r="A101" s="77"/>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48"/>
      <c r="AR101" s="48"/>
      <c r="AS101" s="48"/>
      <c r="AT101" s="48"/>
      <c r="AU101" s="48"/>
      <c r="AV101" s="48"/>
      <c r="AW101" s="48"/>
      <c r="AX101" s="48"/>
      <c r="AY101" s="48"/>
      <c r="AZ101" s="48"/>
      <c r="BA101" s="48"/>
      <c r="BB101" s="48"/>
      <c r="BC101" s="48"/>
      <c r="BD101" s="48"/>
    </row>
    <row r="102" spans="1:56" ht="15" customHeight="1" x14ac:dyDescent="0.3">
      <c r="A102" s="77"/>
      <c r="B102" s="238" t="s">
        <v>46</v>
      </c>
      <c r="C102" s="105"/>
      <c r="D102" s="105"/>
      <c r="E102" s="105"/>
      <c r="F102" s="105"/>
      <c r="G102" s="105"/>
      <c r="H102" s="105"/>
      <c r="I102" s="105"/>
      <c r="J102" s="105"/>
      <c r="K102" s="105"/>
      <c r="L102" s="105"/>
      <c r="M102" s="105"/>
      <c r="N102" s="105"/>
      <c r="O102" s="105"/>
      <c r="P102" s="52"/>
      <c r="Q102" s="262"/>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7"/>
      <c r="AQ102" s="48"/>
      <c r="AR102" s="48"/>
      <c r="AS102" s="48"/>
      <c r="AT102" s="48"/>
      <c r="AU102" s="48"/>
      <c r="AV102" s="48"/>
      <c r="AW102" s="48"/>
      <c r="AX102" s="48"/>
      <c r="AY102" s="48"/>
      <c r="AZ102" s="48"/>
      <c r="BA102" s="48"/>
      <c r="BB102" s="48"/>
      <c r="BC102" s="48"/>
      <c r="BD102" s="48"/>
    </row>
    <row r="103" spans="1:56" ht="2.25" customHeight="1" x14ac:dyDescent="0.3">
      <c r="A103" s="77"/>
      <c r="B103" s="52"/>
      <c r="C103" s="52"/>
      <c r="D103" s="52"/>
      <c r="E103" s="52"/>
      <c r="F103" s="52"/>
      <c r="G103" s="52"/>
      <c r="H103" s="52"/>
      <c r="I103" s="52"/>
      <c r="J103" s="52"/>
      <c r="K103" s="52"/>
      <c r="L103" s="52"/>
      <c r="M103" s="52"/>
      <c r="N103" s="51"/>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48"/>
      <c r="AR103" s="48"/>
      <c r="AS103" s="48"/>
      <c r="AT103" s="48"/>
      <c r="AU103" s="48"/>
      <c r="AV103" s="48"/>
      <c r="AW103" s="48"/>
      <c r="AX103" s="48"/>
      <c r="AY103" s="48"/>
      <c r="AZ103" s="48"/>
      <c r="BA103" s="48"/>
      <c r="BB103" s="48"/>
      <c r="BC103" s="48"/>
      <c r="BD103" s="48"/>
    </row>
    <row r="104" spans="1:56" ht="15" customHeight="1" x14ac:dyDescent="0.3">
      <c r="A104" s="77"/>
      <c r="B104" s="238" t="s">
        <v>47</v>
      </c>
      <c r="C104" s="105"/>
      <c r="D104" s="105"/>
      <c r="E104" s="105"/>
      <c r="F104" s="105"/>
      <c r="G104" s="105"/>
      <c r="H104" s="105"/>
      <c r="I104" s="105"/>
      <c r="J104" s="105"/>
      <c r="K104" s="105"/>
      <c r="L104" s="105"/>
      <c r="M104" s="105"/>
      <c r="N104" s="105"/>
      <c r="O104" s="105"/>
      <c r="P104" s="52"/>
      <c r="Q104" s="262"/>
      <c r="R104" s="263"/>
      <c r="S104" s="263"/>
      <c r="T104" s="263"/>
      <c r="U104" s="263"/>
      <c r="V104" s="263"/>
      <c r="W104" s="263"/>
      <c r="X104" s="263"/>
      <c r="Y104" s="263"/>
      <c r="Z104" s="263"/>
      <c r="AA104" s="263"/>
      <c r="AB104" s="263"/>
      <c r="AC104" s="263"/>
      <c r="AD104" s="263"/>
      <c r="AE104" s="263"/>
      <c r="AF104" s="263"/>
      <c r="AG104" s="263"/>
      <c r="AH104" s="263"/>
      <c r="AI104" s="263"/>
      <c r="AJ104" s="263"/>
      <c r="AK104" s="264"/>
      <c r="AL104" s="32"/>
      <c r="AM104" s="262"/>
      <c r="AN104" s="263"/>
      <c r="AO104" s="263"/>
      <c r="AP104" s="264"/>
      <c r="AQ104" s="48"/>
      <c r="AR104" s="48"/>
      <c r="AS104" s="48"/>
      <c r="AT104" s="48"/>
      <c r="AU104" s="48"/>
      <c r="AV104" s="48"/>
      <c r="AW104" s="48"/>
      <c r="AX104" s="48"/>
      <c r="AY104" s="48"/>
      <c r="AZ104" s="48"/>
      <c r="BA104" s="48"/>
      <c r="BB104" s="48"/>
      <c r="BC104" s="48"/>
      <c r="BD104" s="48"/>
    </row>
    <row r="105" spans="1:56" ht="2.25" customHeight="1" x14ac:dyDescent="0.3">
      <c r="A105" s="77"/>
      <c r="B105" s="52"/>
      <c r="C105" s="52"/>
      <c r="D105" s="52"/>
      <c r="E105" s="52"/>
      <c r="F105" s="52"/>
      <c r="G105" s="52"/>
      <c r="H105" s="52"/>
      <c r="I105" s="52"/>
      <c r="J105" s="52"/>
      <c r="K105" s="52"/>
      <c r="L105" s="52"/>
      <c r="M105" s="52"/>
      <c r="N105" s="51"/>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48"/>
      <c r="AR105" s="48"/>
      <c r="AS105" s="48"/>
      <c r="AT105" s="48"/>
      <c r="AU105" s="48"/>
      <c r="AV105" s="48"/>
      <c r="AW105" s="48"/>
      <c r="AX105" s="48"/>
      <c r="AY105" s="48"/>
      <c r="AZ105" s="48"/>
      <c r="BA105" s="48"/>
      <c r="BB105" s="48"/>
      <c r="BC105" s="48"/>
      <c r="BD105" s="48"/>
    </row>
    <row r="106" spans="1:56" ht="15" customHeight="1" x14ac:dyDescent="0.3">
      <c r="A106" s="77"/>
      <c r="B106" s="238" t="s">
        <v>48</v>
      </c>
      <c r="C106" s="105"/>
      <c r="D106" s="105"/>
      <c r="E106" s="105"/>
      <c r="F106" s="105"/>
      <c r="G106" s="105"/>
      <c r="H106" s="105"/>
      <c r="I106" s="105"/>
      <c r="J106" s="105"/>
      <c r="K106" s="105"/>
      <c r="L106" s="105"/>
      <c r="M106" s="105"/>
      <c r="N106" s="105"/>
      <c r="O106" s="105"/>
      <c r="P106" s="52"/>
      <c r="Q106" s="262"/>
      <c r="R106" s="263"/>
      <c r="S106" s="263"/>
      <c r="T106" s="264"/>
      <c r="U106" s="33"/>
      <c r="V106" s="235"/>
      <c r="W106" s="236"/>
      <c r="X106" s="236"/>
      <c r="Y106" s="236"/>
      <c r="Z106" s="236"/>
      <c r="AA106" s="236"/>
      <c r="AB106" s="236"/>
      <c r="AC106" s="236"/>
      <c r="AD106" s="236"/>
      <c r="AE106" s="236"/>
      <c r="AF106" s="236"/>
      <c r="AG106" s="236"/>
      <c r="AH106" s="236"/>
      <c r="AI106" s="236"/>
      <c r="AJ106" s="236"/>
      <c r="AK106" s="236"/>
      <c r="AL106" s="236"/>
      <c r="AM106" s="236"/>
      <c r="AN106" s="236"/>
      <c r="AO106" s="236"/>
      <c r="AP106" s="237"/>
      <c r="AQ106" s="48"/>
      <c r="AR106" s="48"/>
      <c r="AS106" s="48"/>
      <c r="AT106" s="48"/>
      <c r="AU106" s="48"/>
      <c r="AV106" s="48"/>
      <c r="AW106" s="48"/>
      <c r="AX106" s="48"/>
      <c r="AY106" s="48"/>
      <c r="AZ106" s="48"/>
      <c r="BA106" s="48"/>
      <c r="BB106" s="48"/>
      <c r="BC106" s="48"/>
      <c r="BD106" s="48"/>
    </row>
    <row r="107" spans="1:56" ht="15" customHeight="1" x14ac:dyDescent="0.3">
      <c r="A107" s="77"/>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row>
    <row r="108" spans="1:56" ht="15" customHeight="1" x14ac:dyDescent="0.3">
      <c r="A108" s="10">
        <v>11</v>
      </c>
      <c r="B108" s="168" t="s">
        <v>54</v>
      </c>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c r="AO108" s="112"/>
      <c r="AP108" s="112"/>
      <c r="AQ108" s="48"/>
      <c r="AR108" s="48"/>
      <c r="AS108" s="48"/>
      <c r="AT108" s="48"/>
      <c r="AU108" s="48"/>
      <c r="AV108" s="48"/>
      <c r="AW108" s="48"/>
      <c r="AX108" s="48"/>
      <c r="AY108" s="48"/>
      <c r="AZ108" s="48"/>
      <c r="BA108" s="48"/>
      <c r="BB108" s="48"/>
      <c r="BC108" s="48"/>
      <c r="BD108" s="48"/>
    </row>
    <row r="109" spans="1:56" ht="15" customHeight="1" x14ac:dyDescent="0.3">
      <c r="A109" s="77"/>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row>
    <row r="110" spans="1:56" ht="15" customHeight="1" x14ac:dyDescent="0.3">
      <c r="A110" s="77"/>
      <c r="B110" s="129" t="s">
        <v>55</v>
      </c>
      <c r="C110" s="112"/>
      <c r="D110" s="112"/>
      <c r="E110" s="112"/>
      <c r="F110" s="112"/>
      <c r="G110" s="112"/>
      <c r="H110" s="112"/>
      <c r="I110" s="112"/>
      <c r="J110" s="112"/>
      <c r="K110" s="112"/>
      <c r="L110" s="112"/>
      <c r="M110" s="112"/>
      <c r="N110" s="112"/>
      <c r="O110" s="112"/>
      <c r="P110" s="48"/>
      <c r="Q110" s="235"/>
      <c r="R110" s="236"/>
      <c r="S110" s="236"/>
      <c r="T110" s="236"/>
      <c r="U110" s="236"/>
      <c r="V110" s="236"/>
      <c r="W110" s="236"/>
      <c r="X110" s="236"/>
      <c r="Y110" s="236"/>
      <c r="Z110" s="236"/>
      <c r="AA110" s="236"/>
      <c r="AB110" s="236"/>
      <c r="AC110" s="236"/>
      <c r="AD110" s="236"/>
      <c r="AE110" s="236"/>
      <c r="AF110" s="236"/>
      <c r="AG110" s="236"/>
      <c r="AH110" s="236"/>
      <c r="AI110" s="236"/>
      <c r="AJ110" s="236"/>
      <c r="AK110" s="236"/>
      <c r="AL110" s="236"/>
      <c r="AM110" s="236"/>
      <c r="AN110" s="236"/>
      <c r="AO110" s="236"/>
      <c r="AP110" s="237"/>
      <c r="AQ110" s="70"/>
      <c r="AR110" s="48"/>
      <c r="AS110" s="48"/>
      <c r="AT110" s="48"/>
      <c r="AU110" s="48"/>
      <c r="AV110" s="48"/>
      <c r="AW110" s="48"/>
      <c r="AX110" s="48"/>
      <c r="AY110" s="48"/>
      <c r="AZ110" s="48"/>
      <c r="BA110" s="48"/>
      <c r="BB110" s="48"/>
      <c r="BC110" s="48"/>
      <c r="BD110" s="48"/>
    </row>
    <row r="111" spans="1:56" ht="2.25" customHeight="1" x14ac:dyDescent="0.3">
      <c r="A111" s="77"/>
      <c r="B111" s="48"/>
      <c r="C111" s="48"/>
      <c r="D111" s="48"/>
      <c r="E111" s="48"/>
      <c r="F111" s="48"/>
      <c r="G111" s="48"/>
      <c r="H111" s="48"/>
      <c r="I111" s="48"/>
      <c r="J111" s="48"/>
      <c r="K111" s="48"/>
      <c r="L111" s="48"/>
      <c r="M111" s="48"/>
      <c r="N111" s="48"/>
      <c r="O111" s="48"/>
      <c r="P111" s="59"/>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70"/>
      <c r="AR111" s="48"/>
      <c r="AS111" s="48"/>
      <c r="AT111" s="48"/>
      <c r="AU111" s="48"/>
      <c r="AV111" s="48"/>
      <c r="AW111" s="48"/>
      <c r="AX111" s="48"/>
      <c r="AY111" s="48"/>
      <c r="AZ111" s="48"/>
      <c r="BA111" s="48"/>
      <c r="BB111" s="48"/>
      <c r="BC111" s="48"/>
      <c r="BD111" s="48"/>
    </row>
    <row r="112" spans="1:56" ht="15" customHeight="1" x14ac:dyDescent="0.3">
      <c r="A112" s="77"/>
      <c r="B112" s="129" t="s">
        <v>56</v>
      </c>
      <c r="C112" s="112"/>
      <c r="D112" s="112"/>
      <c r="E112" s="112"/>
      <c r="F112" s="112"/>
      <c r="G112" s="112"/>
      <c r="H112" s="112"/>
      <c r="I112" s="112"/>
      <c r="J112" s="112"/>
      <c r="K112" s="112"/>
      <c r="L112" s="112"/>
      <c r="M112" s="112"/>
      <c r="N112" s="112"/>
      <c r="O112" s="112"/>
      <c r="P112" s="48"/>
      <c r="Q112" s="261"/>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4"/>
      <c r="AQ112" s="70"/>
      <c r="AR112" s="48"/>
      <c r="AS112" s="48"/>
      <c r="AT112" s="48"/>
      <c r="AU112" s="48"/>
      <c r="AV112" s="48"/>
      <c r="AW112" s="48"/>
      <c r="AX112" s="48"/>
      <c r="AY112" s="48"/>
      <c r="AZ112" s="48"/>
      <c r="BA112" s="48"/>
      <c r="BB112" s="48"/>
      <c r="BC112" s="48"/>
      <c r="BD112" s="48"/>
    </row>
    <row r="113" spans="1:56" ht="2.25" customHeight="1" x14ac:dyDescent="0.3">
      <c r="A113" s="77"/>
      <c r="B113" s="48"/>
      <c r="C113" s="48"/>
      <c r="D113" s="48"/>
      <c r="E113" s="48"/>
      <c r="F113" s="48"/>
      <c r="G113" s="48"/>
      <c r="H113" s="48"/>
      <c r="I113" s="48"/>
      <c r="J113" s="48"/>
      <c r="K113" s="48"/>
      <c r="L113" s="48"/>
      <c r="M113" s="48"/>
      <c r="N113" s="48"/>
      <c r="O113" s="48"/>
      <c r="P113" s="59"/>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70"/>
      <c r="AR113" s="48"/>
      <c r="AS113" s="48"/>
      <c r="AT113" s="48"/>
      <c r="AU113" s="48"/>
      <c r="AV113" s="48"/>
      <c r="AW113" s="48"/>
      <c r="AX113" s="48"/>
      <c r="AY113" s="48"/>
      <c r="AZ113" s="48"/>
      <c r="BA113" s="48"/>
      <c r="BB113" s="48"/>
      <c r="BC113" s="48"/>
      <c r="BD113" s="48"/>
    </row>
    <row r="114" spans="1:56" ht="15" customHeight="1" x14ac:dyDescent="0.3">
      <c r="A114" s="77"/>
      <c r="B114" s="129" t="s">
        <v>57</v>
      </c>
      <c r="C114" s="112"/>
      <c r="D114" s="112"/>
      <c r="E114" s="112"/>
      <c r="F114" s="112"/>
      <c r="G114" s="112"/>
      <c r="H114" s="112"/>
      <c r="I114" s="112"/>
      <c r="J114" s="112"/>
      <c r="K114" s="112"/>
      <c r="L114" s="112"/>
      <c r="M114" s="112"/>
      <c r="N114" s="112"/>
      <c r="O114" s="112"/>
      <c r="P114" s="48"/>
      <c r="Q114" s="261"/>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4"/>
      <c r="AQ114" s="70"/>
      <c r="AR114" s="48"/>
      <c r="AS114" s="48"/>
      <c r="AT114" s="48"/>
      <c r="AU114" s="48"/>
      <c r="AV114" s="48"/>
      <c r="AW114" s="48"/>
      <c r="AX114" s="48"/>
      <c r="AY114" s="48"/>
      <c r="AZ114" s="48"/>
      <c r="BA114" s="48"/>
      <c r="BB114" s="48"/>
      <c r="BC114" s="48"/>
      <c r="BD114" s="48"/>
    </row>
    <row r="115" spans="1:56" ht="2.25" customHeight="1" x14ac:dyDescent="0.3">
      <c r="A115" s="77"/>
      <c r="B115" s="48"/>
      <c r="C115" s="48"/>
      <c r="D115" s="48"/>
      <c r="E115" s="48"/>
      <c r="F115" s="48"/>
      <c r="G115" s="48"/>
      <c r="H115" s="48"/>
      <c r="I115" s="48"/>
      <c r="J115" s="48"/>
      <c r="K115" s="48"/>
      <c r="L115" s="48"/>
      <c r="M115" s="48"/>
      <c r="N115" s="48"/>
      <c r="O115" s="48"/>
      <c r="P115" s="59"/>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row>
    <row r="116" spans="1:56" ht="15" customHeight="1" x14ac:dyDescent="0.3">
      <c r="A116" s="77"/>
      <c r="B116" s="129" t="s">
        <v>58</v>
      </c>
      <c r="C116" s="112"/>
      <c r="D116" s="112"/>
      <c r="E116" s="112"/>
      <c r="F116" s="112"/>
      <c r="G116" s="112"/>
      <c r="H116" s="112"/>
      <c r="I116" s="112"/>
      <c r="J116" s="112"/>
      <c r="K116" s="112"/>
      <c r="L116" s="112"/>
      <c r="M116" s="112"/>
      <c r="N116" s="112"/>
      <c r="O116" s="112"/>
      <c r="P116" s="52"/>
      <c r="Q116" s="170"/>
      <c r="R116" s="171"/>
      <c r="S116" s="171"/>
      <c r="T116" s="171"/>
      <c r="U116" s="171"/>
      <c r="V116" s="172"/>
      <c r="W116" s="105" t="s">
        <v>59</v>
      </c>
      <c r="X116" s="105"/>
      <c r="Y116" s="52"/>
      <c r="Z116" s="170"/>
      <c r="AA116" s="171"/>
      <c r="AB116" s="171"/>
      <c r="AC116" s="171"/>
      <c r="AD116" s="171"/>
      <c r="AE116" s="172"/>
      <c r="AF116" s="105" t="s">
        <v>60</v>
      </c>
      <c r="AG116" s="105"/>
      <c r="AH116" s="52"/>
      <c r="AI116" s="170"/>
      <c r="AJ116" s="171"/>
      <c r="AK116" s="171"/>
      <c r="AL116" s="171"/>
      <c r="AM116" s="171"/>
      <c r="AN116" s="172"/>
      <c r="AO116" s="112" t="s">
        <v>61</v>
      </c>
      <c r="AP116" s="112"/>
      <c r="AQ116" s="48"/>
      <c r="AR116" s="48"/>
      <c r="AS116" s="48"/>
      <c r="AT116" s="48"/>
      <c r="AU116" s="48"/>
      <c r="AV116" s="48"/>
      <c r="AW116" s="48"/>
      <c r="AX116" s="48"/>
      <c r="AY116" s="48"/>
      <c r="AZ116" s="48"/>
      <c r="BA116" s="48"/>
      <c r="BB116" s="48"/>
      <c r="BC116" s="48"/>
      <c r="BD116" s="48"/>
    </row>
    <row r="117" spans="1:56" ht="15" hidden="1" customHeight="1" x14ac:dyDescent="0.3">
      <c r="A117" s="77"/>
      <c r="B117" s="129" t="s">
        <v>62</v>
      </c>
      <c r="C117" s="112"/>
      <c r="D117" s="112"/>
      <c r="E117" s="112"/>
      <c r="F117" s="112"/>
      <c r="G117" s="112"/>
      <c r="H117" s="112"/>
      <c r="I117" s="112"/>
      <c r="J117" s="112"/>
      <c r="K117" s="112"/>
      <c r="L117" s="112"/>
      <c r="M117" s="112"/>
      <c r="N117" s="112"/>
      <c r="O117" s="112"/>
      <c r="P117" s="48"/>
      <c r="Q117" s="166" t="s">
        <v>63</v>
      </c>
      <c r="R117" s="173"/>
      <c r="S117" s="43"/>
      <c r="T117" s="43"/>
      <c r="U117" s="13"/>
      <c r="V117" s="166" t="s">
        <v>64</v>
      </c>
      <c r="W117" s="166"/>
      <c r="X117" s="166"/>
      <c r="Y117" s="44"/>
      <c r="Z117" s="44"/>
      <c r="AA117" s="13"/>
      <c r="AB117" s="166" t="s">
        <v>65</v>
      </c>
      <c r="AC117" s="173"/>
      <c r="AD117" s="44"/>
      <c r="AE117" s="44"/>
      <c r="AF117" s="44"/>
      <c r="AG117" s="44"/>
      <c r="AH117" s="48"/>
      <c r="AI117" s="13"/>
      <c r="AJ117" s="13"/>
      <c r="AK117" s="13"/>
      <c r="AL117" s="13"/>
      <c r="AM117" s="13"/>
      <c r="AN117" s="13"/>
      <c r="AO117" s="48"/>
      <c r="AP117" s="48"/>
      <c r="AQ117" s="48"/>
      <c r="AR117" s="48"/>
      <c r="AS117" s="48"/>
      <c r="AT117" s="48"/>
      <c r="AU117" s="48"/>
      <c r="AV117" s="48"/>
      <c r="AW117" s="48"/>
      <c r="AX117" s="48"/>
      <c r="AY117" s="48"/>
      <c r="AZ117" s="48"/>
      <c r="BA117" s="48"/>
      <c r="BB117" s="48"/>
      <c r="BC117" s="48"/>
      <c r="BD117" s="48"/>
    </row>
    <row r="118" spans="1:56" ht="2.25" customHeight="1" x14ac:dyDescent="0.3">
      <c r="A118" s="77"/>
      <c r="B118" s="48"/>
      <c r="C118" s="48"/>
      <c r="D118" s="48"/>
      <c r="E118" s="48"/>
      <c r="F118" s="48"/>
      <c r="G118" s="48"/>
      <c r="H118" s="48"/>
      <c r="I118" s="48"/>
      <c r="J118" s="48"/>
      <c r="K118" s="48"/>
      <c r="L118" s="48"/>
      <c r="M118" s="48"/>
      <c r="N118" s="48"/>
      <c r="O118" s="48"/>
      <c r="P118" s="59"/>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row>
    <row r="119" spans="1:56" ht="15" customHeight="1" x14ac:dyDescent="0.3">
      <c r="A119" s="77"/>
      <c r="B119" s="129" t="s">
        <v>62</v>
      </c>
      <c r="C119" s="112"/>
      <c r="D119" s="112"/>
      <c r="E119" s="112"/>
      <c r="F119" s="112"/>
      <c r="G119" s="112"/>
      <c r="H119" s="112"/>
      <c r="I119" s="112"/>
      <c r="J119" s="112"/>
      <c r="K119" s="112"/>
      <c r="L119" s="112"/>
      <c r="M119" s="112"/>
      <c r="N119" s="112"/>
      <c r="O119" s="112"/>
      <c r="P119" s="48"/>
      <c r="Q119" s="166" t="s">
        <v>63</v>
      </c>
      <c r="R119" s="166"/>
      <c r="S119" s="43"/>
      <c r="T119" s="43"/>
      <c r="U119" s="13"/>
      <c r="V119" s="166" t="s">
        <v>64</v>
      </c>
      <c r="W119" s="166"/>
      <c r="X119" s="166"/>
      <c r="Y119" s="44"/>
      <c r="Z119" s="44"/>
      <c r="AA119" s="13"/>
      <c r="AB119" s="166" t="s">
        <v>65</v>
      </c>
      <c r="AC119" s="166"/>
      <c r="AD119" s="44"/>
      <c r="AE119" s="44"/>
      <c r="AF119" s="44"/>
      <c r="AG119" s="44"/>
      <c r="AH119" s="48"/>
      <c r="AI119" s="13"/>
      <c r="AJ119" s="13"/>
      <c r="AK119" s="13"/>
      <c r="AL119" s="13"/>
      <c r="AM119" s="13"/>
      <c r="AN119" s="13"/>
      <c r="AO119" s="48"/>
      <c r="AP119" s="48"/>
      <c r="AQ119" s="48"/>
      <c r="AR119" s="48"/>
      <c r="AS119" s="48"/>
      <c r="AT119" s="48"/>
      <c r="AU119" s="48"/>
      <c r="AV119" s="48"/>
      <c r="AW119" s="48"/>
      <c r="AX119" s="48"/>
      <c r="AY119" s="48"/>
      <c r="AZ119" s="48"/>
      <c r="BA119" s="48"/>
      <c r="BB119" s="48"/>
      <c r="BC119" s="48"/>
      <c r="BD119" s="48"/>
    </row>
    <row r="120" spans="1:56" ht="15" customHeight="1" x14ac:dyDescent="0.3">
      <c r="A120" s="77"/>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row>
    <row r="121" spans="1:56" ht="15" customHeight="1" x14ac:dyDescent="0.3">
      <c r="A121" s="77">
        <v>12</v>
      </c>
      <c r="B121" s="121" t="s">
        <v>66</v>
      </c>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c r="AN121" s="122"/>
      <c r="AO121" s="122"/>
      <c r="AP121" s="167"/>
      <c r="AQ121" s="48"/>
      <c r="AR121" s="48"/>
      <c r="AS121" s="48"/>
      <c r="AT121" s="48"/>
      <c r="AU121" s="48"/>
      <c r="AV121" s="48"/>
      <c r="AW121" s="48"/>
      <c r="AX121" s="48"/>
      <c r="AY121" s="48"/>
      <c r="AZ121" s="48"/>
      <c r="BA121" s="48"/>
      <c r="BB121" s="48"/>
      <c r="BC121" s="48"/>
      <c r="BD121" s="48"/>
    </row>
    <row r="122" spans="1:56" ht="15" customHeight="1" x14ac:dyDescent="0.3">
      <c r="A122" s="77"/>
      <c r="B122" s="92"/>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6"/>
      <c r="AQ122" s="48"/>
      <c r="AR122" s="48"/>
      <c r="AS122" s="48"/>
      <c r="AT122" s="48"/>
      <c r="AU122" s="48"/>
      <c r="AV122" s="48"/>
      <c r="AW122" s="48"/>
      <c r="AX122" s="48"/>
      <c r="AY122" s="48"/>
      <c r="AZ122" s="48"/>
      <c r="BA122" s="48"/>
      <c r="BB122" s="48"/>
      <c r="BC122" s="48"/>
      <c r="BD122" s="48"/>
    </row>
    <row r="123" spans="1:56" ht="15" customHeight="1" x14ac:dyDescent="0.3">
      <c r="A123" s="77"/>
      <c r="B123" s="48"/>
      <c r="C123" s="112" t="s">
        <v>67</v>
      </c>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c r="AO123" s="112"/>
      <c r="AP123" s="112"/>
      <c r="AQ123" s="48"/>
      <c r="AR123" s="48"/>
      <c r="AS123" s="48"/>
      <c r="AT123" s="48"/>
      <c r="AU123" s="48"/>
      <c r="AV123" s="48"/>
      <c r="AW123" s="48"/>
      <c r="AX123" s="48"/>
      <c r="AY123" s="48"/>
      <c r="AZ123" s="48"/>
      <c r="BA123" s="48"/>
      <c r="BB123" s="48"/>
      <c r="BC123" s="48"/>
      <c r="BD123" s="48"/>
    </row>
    <row r="124" spans="1:56" ht="15" hidden="1" customHeight="1" x14ac:dyDescent="0.3">
      <c r="A124" s="77"/>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row>
    <row r="125" spans="1:56" ht="15" customHeight="1" x14ac:dyDescent="0.3">
      <c r="A125" s="77"/>
      <c r="B125" s="48"/>
      <c r="C125" s="112" t="s">
        <v>68</v>
      </c>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c r="AO125" s="112"/>
      <c r="AP125" s="112"/>
      <c r="AQ125" s="48"/>
      <c r="AR125" s="48"/>
      <c r="AS125" s="48"/>
      <c r="AT125" s="48"/>
      <c r="AU125" s="48"/>
      <c r="AV125" s="48"/>
      <c r="AW125" s="48"/>
      <c r="AX125" s="48"/>
      <c r="AY125" s="48"/>
      <c r="AZ125" s="48"/>
      <c r="BA125" s="48"/>
      <c r="BB125" s="48"/>
      <c r="BC125" s="48"/>
      <c r="BD125" s="48"/>
    </row>
    <row r="126" spans="1:56" ht="15" customHeight="1" x14ac:dyDescent="0.3">
      <c r="A126" s="77"/>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row>
    <row r="127" spans="1:56" ht="15" customHeight="1" x14ac:dyDescent="0.3">
      <c r="A127" s="10">
        <v>13</v>
      </c>
      <c r="B127" s="168" t="s">
        <v>69</v>
      </c>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c r="AO127" s="112"/>
      <c r="AP127" s="112"/>
      <c r="AQ127" s="48"/>
      <c r="AR127" s="48"/>
      <c r="AS127" s="48"/>
      <c r="AT127" s="48"/>
      <c r="AU127" s="48"/>
      <c r="AV127" s="48"/>
      <c r="AW127" s="48"/>
      <c r="AX127" s="48"/>
      <c r="AY127" s="48"/>
      <c r="AZ127" s="48"/>
      <c r="BA127" s="48"/>
      <c r="BB127" s="48"/>
      <c r="BC127" s="48"/>
      <c r="BD127" s="48"/>
    </row>
    <row r="128" spans="1:56" ht="15" customHeight="1" x14ac:dyDescent="0.3">
      <c r="A128" s="77"/>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row>
    <row r="129" spans="1:56" ht="45" customHeight="1" x14ac:dyDescent="0.3">
      <c r="A129" s="77"/>
      <c r="B129" s="169" t="s">
        <v>70</v>
      </c>
      <c r="C129" s="96"/>
      <c r="D129" s="96"/>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48"/>
      <c r="AR129" s="48"/>
      <c r="AS129" s="48"/>
      <c r="AT129" s="48"/>
      <c r="AU129" s="48"/>
      <c r="AV129" s="48"/>
      <c r="AW129" s="48"/>
      <c r="AX129" s="48"/>
      <c r="AY129" s="48"/>
      <c r="AZ129" s="48"/>
      <c r="BA129" s="48"/>
      <c r="BB129" s="48"/>
      <c r="BC129" s="48"/>
      <c r="BD129" s="48"/>
    </row>
    <row r="130" spans="1:56" ht="15" hidden="1" customHeight="1" x14ac:dyDescent="0.3">
      <c r="A130" s="77"/>
      <c r="B130" s="67"/>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row>
    <row r="131" spans="1:56" ht="15" customHeight="1" x14ac:dyDescent="0.3">
      <c r="A131" s="77"/>
      <c r="B131" s="48"/>
      <c r="C131" s="112" t="s">
        <v>40</v>
      </c>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c r="AO131" s="112"/>
      <c r="AP131" s="112"/>
      <c r="AQ131" s="48"/>
      <c r="AR131" s="48"/>
      <c r="AS131" s="48"/>
      <c r="AT131" s="48"/>
      <c r="AU131" s="48"/>
      <c r="AV131" s="48"/>
      <c r="AW131" s="48"/>
      <c r="AX131" s="48"/>
      <c r="AY131" s="48"/>
      <c r="AZ131" s="48"/>
      <c r="BA131" s="48"/>
      <c r="BB131" s="48"/>
      <c r="BC131" s="48"/>
      <c r="BD131" s="48"/>
    </row>
    <row r="132" spans="1:56" ht="2.25" customHeight="1" x14ac:dyDescent="0.3">
      <c r="A132" s="77"/>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row>
    <row r="133" spans="1:56" ht="15" customHeight="1" x14ac:dyDescent="0.3">
      <c r="A133" s="77"/>
      <c r="B133" s="48"/>
      <c r="C133" s="112" t="s">
        <v>41</v>
      </c>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c r="AO133" s="112"/>
      <c r="AP133" s="112"/>
      <c r="AQ133" s="48"/>
      <c r="AR133" s="48"/>
      <c r="AS133" s="48"/>
      <c r="AT133" s="48"/>
      <c r="AU133" s="48"/>
      <c r="AV133" s="48"/>
      <c r="AW133" s="48"/>
      <c r="AX133" s="48"/>
      <c r="AY133" s="48"/>
      <c r="AZ133" s="48"/>
      <c r="BA133" s="48"/>
      <c r="BB133" s="48"/>
      <c r="BC133" s="48"/>
      <c r="BD133" s="48"/>
    </row>
    <row r="134" spans="1:56" ht="15" customHeight="1" x14ac:dyDescent="0.3">
      <c r="A134" s="77"/>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row>
    <row r="135" spans="1:56" ht="15" customHeight="1" x14ac:dyDescent="0.3">
      <c r="A135" s="77">
        <v>14</v>
      </c>
      <c r="B135" s="164" t="s">
        <v>71</v>
      </c>
      <c r="C135" s="131"/>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c r="AF135" s="131"/>
      <c r="AG135" s="131"/>
      <c r="AH135" s="131"/>
      <c r="AI135" s="131"/>
      <c r="AJ135" s="131"/>
      <c r="AK135" s="131"/>
      <c r="AL135" s="131"/>
      <c r="AM135" s="131"/>
      <c r="AN135" s="131"/>
      <c r="AO135" s="131"/>
      <c r="AP135" s="112"/>
      <c r="AQ135" s="48"/>
      <c r="AR135" s="48"/>
      <c r="AS135" s="48"/>
      <c r="AT135" s="48"/>
      <c r="AU135" s="48"/>
      <c r="AV135" s="48"/>
      <c r="AW135" s="48"/>
      <c r="AX135" s="48"/>
      <c r="AY135" s="48"/>
      <c r="AZ135" s="48"/>
      <c r="BA135" s="48"/>
      <c r="BB135" s="48"/>
      <c r="BC135" s="48"/>
      <c r="BD135" s="48"/>
    </row>
    <row r="136" spans="1:56" ht="15" customHeight="1" x14ac:dyDescent="0.3">
      <c r="A136" s="10"/>
      <c r="B136" s="67"/>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row>
    <row r="137" spans="1:56" ht="15" customHeight="1" x14ac:dyDescent="0.3">
      <c r="A137" s="77"/>
      <c r="B137" s="135" t="s">
        <v>72</v>
      </c>
      <c r="C137" s="112"/>
      <c r="D137" s="112"/>
      <c r="E137" s="112"/>
      <c r="F137" s="112"/>
      <c r="G137" s="112"/>
      <c r="H137" s="112"/>
      <c r="I137" s="112"/>
      <c r="J137" s="112"/>
      <c r="K137" s="112"/>
      <c r="L137" s="112"/>
      <c r="M137" s="112"/>
      <c r="N137" s="112"/>
      <c r="O137" s="112"/>
      <c r="P137" s="48"/>
      <c r="Q137" s="174"/>
      <c r="R137" s="178"/>
      <c r="S137" s="178"/>
      <c r="T137" s="178"/>
      <c r="U137" s="178"/>
      <c r="V137" s="178"/>
      <c r="W137" s="178"/>
      <c r="X137" s="178"/>
      <c r="Y137" s="178"/>
      <c r="Z137" s="178"/>
      <c r="AA137" s="178"/>
      <c r="AB137" s="178"/>
      <c r="AC137" s="178"/>
      <c r="AD137" s="178"/>
      <c r="AE137" s="178"/>
      <c r="AF137" s="178"/>
      <c r="AG137" s="178"/>
      <c r="AH137" s="178"/>
      <c r="AI137" s="178"/>
      <c r="AJ137" s="178"/>
      <c r="AK137" s="178"/>
      <c r="AL137" s="178"/>
      <c r="AM137" s="178"/>
      <c r="AN137" s="178"/>
      <c r="AO137" s="178"/>
      <c r="AP137" s="179"/>
      <c r="AQ137" s="48"/>
      <c r="AR137" s="48"/>
      <c r="AS137" s="48"/>
      <c r="AT137" s="48"/>
      <c r="AU137" s="48"/>
      <c r="AV137" s="48"/>
      <c r="AW137" s="48"/>
      <c r="AX137" s="48"/>
      <c r="AY137" s="48"/>
      <c r="AZ137" s="48"/>
      <c r="BA137" s="48"/>
      <c r="BB137" s="48"/>
      <c r="BC137" s="48"/>
      <c r="BD137" s="48"/>
    </row>
    <row r="138" spans="1:56" ht="2.25" customHeight="1" x14ac:dyDescent="0.3">
      <c r="A138" s="77"/>
      <c r="B138" s="48"/>
      <c r="C138" s="48"/>
      <c r="D138" s="48"/>
      <c r="E138" s="48"/>
      <c r="F138" s="48"/>
      <c r="G138" s="48"/>
      <c r="H138" s="48"/>
      <c r="I138" s="48"/>
      <c r="J138" s="48"/>
      <c r="K138" s="48"/>
      <c r="L138" s="48"/>
      <c r="M138" s="48"/>
      <c r="N138" s="48"/>
      <c r="O138" s="48"/>
      <c r="P138" s="48"/>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c r="AQ138" s="48"/>
      <c r="AR138" s="48"/>
      <c r="AS138" s="48"/>
      <c r="AT138" s="48"/>
      <c r="AU138" s="48"/>
      <c r="AV138" s="48"/>
      <c r="AW138" s="48"/>
      <c r="AX138" s="48"/>
      <c r="AY138" s="48"/>
      <c r="AZ138" s="48"/>
      <c r="BA138" s="48"/>
      <c r="BB138" s="48"/>
      <c r="BC138" s="48"/>
      <c r="BD138" s="48"/>
    </row>
    <row r="139" spans="1:56" ht="15" customHeight="1" x14ac:dyDescent="0.3">
      <c r="A139" s="77"/>
      <c r="B139" s="135" t="s">
        <v>47</v>
      </c>
      <c r="C139" s="112"/>
      <c r="D139" s="112"/>
      <c r="E139" s="112"/>
      <c r="F139" s="112"/>
      <c r="G139" s="112"/>
      <c r="H139" s="112"/>
      <c r="I139" s="112"/>
      <c r="J139" s="112"/>
      <c r="K139" s="112"/>
      <c r="L139" s="112"/>
      <c r="M139" s="112"/>
      <c r="N139" s="112"/>
      <c r="O139" s="112"/>
      <c r="P139" s="48"/>
      <c r="Q139" s="174"/>
      <c r="R139" s="175"/>
      <c r="S139" s="175"/>
      <c r="T139" s="175"/>
      <c r="U139" s="175"/>
      <c r="V139" s="175"/>
      <c r="W139" s="175"/>
      <c r="X139" s="175"/>
      <c r="Y139" s="175"/>
      <c r="Z139" s="175"/>
      <c r="AA139" s="175"/>
      <c r="AB139" s="175"/>
      <c r="AC139" s="175"/>
      <c r="AD139" s="175"/>
      <c r="AE139" s="175"/>
      <c r="AF139" s="175"/>
      <c r="AG139" s="175"/>
      <c r="AH139" s="175"/>
      <c r="AI139" s="175"/>
      <c r="AJ139" s="175"/>
      <c r="AK139" s="176"/>
      <c r="AL139" s="14"/>
      <c r="AM139" s="174"/>
      <c r="AN139" s="175"/>
      <c r="AO139" s="175"/>
      <c r="AP139" s="176"/>
      <c r="AQ139" s="48"/>
      <c r="AR139" s="48"/>
      <c r="AS139" s="48"/>
      <c r="AT139" s="48"/>
      <c r="AU139" s="48"/>
      <c r="AV139" s="48"/>
      <c r="AW139" s="48"/>
      <c r="AX139" s="48"/>
      <c r="AY139" s="48"/>
      <c r="AZ139" s="48"/>
      <c r="BA139" s="48"/>
      <c r="BB139" s="48"/>
      <c r="BC139" s="48"/>
      <c r="BD139" s="48"/>
    </row>
    <row r="140" spans="1:56" ht="2.25" customHeight="1" x14ac:dyDescent="0.3">
      <c r="A140" s="77"/>
      <c r="B140" s="48"/>
      <c r="C140" s="48"/>
      <c r="D140" s="48"/>
      <c r="E140" s="48"/>
      <c r="F140" s="48"/>
      <c r="G140" s="48"/>
      <c r="H140" s="48"/>
      <c r="I140" s="48"/>
      <c r="J140" s="48"/>
      <c r="K140" s="48"/>
      <c r="L140" s="48"/>
      <c r="M140" s="48"/>
      <c r="N140" s="48"/>
      <c r="O140" s="48"/>
      <c r="P140" s="48"/>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48"/>
      <c r="AR140" s="48"/>
      <c r="AS140" s="48"/>
      <c r="AT140" s="48"/>
      <c r="AU140" s="48"/>
      <c r="AV140" s="48"/>
      <c r="AW140" s="48"/>
      <c r="AX140" s="48"/>
      <c r="AY140" s="48"/>
      <c r="AZ140" s="48"/>
      <c r="BA140" s="48"/>
      <c r="BB140" s="48"/>
      <c r="BC140" s="48"/>
      <c r="BD140" s="48"/>
    </row>
    <row r="141" spans="1:56" ht="15" customHeight="1" x14ac:dyDescent="0.3">
      <c r="A141" s="77"/>
      <c r="B141" s="135" t="s">
        <v>48</v>
      </c>
      <c r="C141" s="112"/>
      <c r="D141" s="112"/>
      <c r="E141" s="112"/>
      <c r="F141" s="112"/>
      <c r="G141" s="112"/>
      <c r="H141" s="112"/>
      <c r="I141" s="112"/>
      <c r="J141" s="112"/>
      <c r="K141" s="112"/>
      <c r="L141" s="112"/>
      <c r="M141" s="112"/>
      <c r="N141" s="112"/>
      <c r="O141" s="112"/>
      <c r="P141" s="48"/>
      <c r="Q141" s="174"/>
      <c r="R141" s="175"/>
      <c r="S141" s="175"/>
      <c r="T141" s="176"/>
      <c r="U141" s="15"/>
      <c r="V141" s="184"/>
      <c r="W141" s="178"/>
      <c r="X141" s="178"/>
      <c r="Y141" s="178"/>
      <c r="Z141" s="178"/>
      <c r="AA141" s="178"/>
      <c r="AB141" s="178"/>
      <c r="AC141" s="178"/>
      <c r="AD141" s="178"/>
      <c r="AE141" s="178"/>
      <c r="AF141" s="178"/>
      <c r="AG141" s="178"/>
      <c r="AH141" s="178"/>
      <c r="AI141" s="178"/>
      <c r="AJ141" s="178"/>
      <c r="AK141" s="178"/>
      <c r="AL141" s="178"/>
      <c r="AM141" s="178"/>
      <c r="AN141" s="178"/>
      <c r="AO141" s="178"/>
      <c r="AP141" s="179"/>
      <c r="AQ141" s="48"/>
      <c r="AR141" s="48"/>
      <c r="AS141" s="48"/>
      <c r="AT141" s="48"/>
      <c r="AU141" s="48"/>
      <c r="AV141" s="48"/>
      <c r="AW141" s="48"/>
      <c r="AX141" s="48"/>
      <c r="AY141" s="48"/>
      <c r="AZ141" s="48"/>
      <c r="BA141" s="48"/>
      <c r="BB141" s="48"/>
      <c r="BC141" s="48"/>
      <c r="BD141" s="48"/>
    </row>
    <row r="142" spans="1:56" ht="2.25" customHeight="1" x14ac:dyDescent="0.3">
      <c r="A142" s="77"/>
      <c r="B142" s="48"/>
      <c r="C142" s="48"/>
      <c r="D142" s="48"/>
      <c r="E142" s="48"/>
      <c r="F142" s="48"/>
      <c r="G142" s="48"/>
      <c r="H142" s="48"/>
      <c r="I142" s="48"/>
      <c r="J142" s="48"/>
      <c r="K142" s="48"/>
      <c r="L142" s="48"/>
      <c r="M142" s="48"/>
      <c r="N142" s="48"/>
      <c r="O142" s="48"/>
      <c r="P142" s="48"/>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c r="AQ142" s="48"/>
      <c r="AR142" s="48"/>
      <c r="AS142" s="48"/>
      <c r="AT142" s="48"/>
      <c r="AU142" s="48"/>
      <c r="AV142" s="48"/>
      <c r="AW142" s="48"/>
      <c r="AX142" s="48"/>
      <c r="AY142" s="48"/>
      <c r="AZ142" s="48"/>
      <c r="BA142" s="48"/>
      <c r="BB142" s="48"/>
      <c r="BC142" s="48"/>
      <c r="BD142" s="48"/>
    </row>
    <row r="143" spans="1:56" ht="15" customHeight="1" x14ac:dyDescent="0.3">
      <c r="A143" s="77"/>
      <c r="B143" s="135" t="s">
        <v>73</v>
      </c>
      <c r="C143" s="112"/>
      <c r="D143" s="112"/>
      <c r="E143" s="112"/>
      <c r="F143" s="112"/>
      <c r="G143" s="112"/>
      <c r="H143" s="112"/>
      <c r="I143" s="112"/>
      <c r="J143" s="112"/>
      <c r="K143" s="112"/>
      <c r="L143" s="112"/>
      <c r="M143" s="112"/>
      <c r="N143" s="112"/>
      <c r="O143" s="112"/>
      <c r="P143" s="48"/>
      <c r="Q143" s="174"/>
      <c r="R143" s="178"/>
      <c r="S143" s="178"/>
      <c r="T143" s="178"/>
      <c r="U143" s="178"/>
      <c r="V143" s="178"/>
      <c r="W143" s="178"/>
      <c r="X143" s="178"/>
      <c r="Y143" s="178"/>
      <c r="Z143" s="178"/>
      <c r="AA143" s="178"/>
      <c r="AB143" s="178"/>
      <c r="AC143" s="178"/>
      <c r="AD143" s="178"/>
      <c r="AE143" s="178"/>
      <c r="AF143" s="178"/>
      <c r="AG143" s="178"/>
      <c r="AH143" s="178"/>
      <c r="AI143" s="178"/>
      <c r="AJ143" s="178"/>
      <c r="AK143" s="178"/>
      <c r="AL143" s="178"/>
      <c r="AM143" s="178"/>
      <c r="AN143" s="178"/>
      <c r="AO143" s="178"/>
      <c r="AP143" s="179"/>
      <c r="AQ143" s="48"/>
      <c r="AR143" s="48"/>
      <c r="AS143" s="48"/>
      <c r="AT143" s="48"/>
      <c r="AU143" s="48"/>
      <c r="AV143" s="48"/>
      <c r="AW143" s="48"/>
      <c r="AX143" s="48"/>
      <c r="AY143" s="48"/>
      <c r="AZ143" s="48"/>
      <c r="BA143" s="48"/>
      <c r="BB143" s="48"/>
      <c r="BC143" s="48"/>
      <c r="BD143" s="48"/>
    </row>
    <row r="144" spans="1:56" ht="2.25" customHeight="1" x14ac:dyDescent="0.3">
      <c r="A144" s="77"/>
      <c r="B144" s="48"/>
      <c r="C144" s="48"/>
      <c r="D144" s="48"/>
      <c r="E144" s="48"/>
      <c r="F144" s="48"/>
      <c r="G144" s="48"/>
      <c r="H144" s="48"/>
      <c r="I144" s="48"/>
      <c r="J144" s="48"/>
      <c r="K144" s="48"/>
      <c r="L144" s="48"/>
      <c r="M144" s="48"/>
      <c r="N144" s="48"/>
      <c r="O144" s="48"/>
      <c r="P144" s="48"/>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48"/>
      <c r="AR144" s="48"/>
      <c r="AS144" s="48"/>
      <c r="AT144" s="48"/>
      <c r="AU144" s="48"/>
      <c r="AV144" s="48"/>
      <c r="AW144" s="48"/>
      <c r="AX144" s="48"/>
      <c r="AY144" s="48"/>
      <c r="AZ144" s="48"/>
      <c r="BA144" s="48"/>
      <c r="BB144" s="48"/>
      <c r="BC144" s="48"/>
      <c r="BD144" s="48"/>
    </row>
    <row r="145" spans="1:56" ht="15" customHeight="1" x14ac:dyDescent="0.3">
      <c r="A145" s="77"/>
      <c r="B145" s="135" t="s">
        <v>74</v>
      </c>
      <c r="C145" s="112"/>
      <c r="D145" s="112"/>
      <c r="E145" s="112"/>
      <c r="F145" s="112"/>
      <c r="G145" s="112"/>
      <c r="H145" s="112"/>
      <c r="I145" s="112"/>
      <c r="J145" s="112"/>
      <c r="K145" s="112"/>
      <c r="L145" s="112"/>
      <c r="M145" s="112"/>
      <c r="N145" s="112"/>
      <c r="O145" s="112"/>
      <c r="P145" s="48"/>
      <c r="Q145" s="174"/>
      <c r="R145" s="178"/>
      <c r="S145" s="178"/>
      <c r="T145" s="178"/>
      <c r="U145" s="178"/>
      <c r="V145" s="178"/>
      <c r="W145" s="178"/>
      <c r="X145" s="178"/>
      <c r="Y145" s="178"/>
      <c r="Z145" s="178"/>
      <c r="AA145" s="178"/>
      <c r="AB145" s="178"/>
      <c r="AC145" s="178"/>
      <c r="AD145" s="178"/>
      <c r="AE145" s="178"/>
      <c r="AF145" s="178"/>
      <c r="AG145" s="178"/>
      <c r="AH145" s="178"/>
      <c r="AI145" s="178"/>
      <c r="AJ145" s="178"/>
      <c r="AK145" s="178"/>
      <c r="AL145" s="178"/>
      <c r="AM145" s="178"/>
      <c r="AN145" s="178"/>
      <c r="AO145" s="178"/>
      <c r="AP145" s="179"/>
      <c r="AQ145" s="48"/>
      <c r="AR145" s="48"/>
      <c r="AS145" s="48"/>
      <c r="AT145" s="48"/>
      <c r="AU145" s="48"/>
      <c r="AV145" s="48"/>
      <c r="AW145" s="48"/>
      <c r="AX145" s="48"/>
      <c r="AY145" s="48"/>
      <c r="AZ145" s="48"/>
      <c r="BA145" s="48"/>
      <c r="BB145" s="48"/>
      <c r="BC145" s="48"/>
      <c r="BD145" s="48"/>
    </row>
    <row r="146" spans="1:56" ht="2.25" customHeight="1" x14ac:dyDescent="0.3">
      <c r="A146" s="77"/>
      <c r="B146" s="48"/>
      <c r="C146" s="48"/>
      <c r="D146" s="48"/>
      <c r="E146" s="48"/>
      <c r="F146" s="48"/>
      <c r="G146" s="48"/>
      <c r="H146" s="48"/>
      <c r="I146" s="48"/>
      <c r="J146" s="48"/>
      <c r="K146" s="48"/>
      <c r="L146" s="48"/>
      <c r="M146" s="48"/>
      <c r="N146" s="48"/>
      <c r="O146" s="48"/>
      <c r="P146" s="48"/>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48"/>
      <c r="AR146" s="48"/>
      <c r="AS146" s="48"/>
      <c r="AT146" s="48"/>
      <c r="AU146" s="48"/>
      <c r="AV146" s="48"/>
      <c r="AW146" s="48"/>
      <c r="AX146" s="48"/>
      <c r="AY146" s="48"/>
      <c r="AZ146" s="48"/>
      <c r="BA146" s="48"/>
      <c r="BB146" s="48"/>
      <c r="BC146" s="48"/>
      <c r="BD146" s="48"/>
    </row>
    <row r="147" spans="1:56" ht="15" customHeight="1" x14ac:dyDescent="0.3">
      <c r="A147" s="77"/>
      <c r="B147" s="135" t="s">
        <v>75</v>
      </c>
      <c r="C147" s="112"/>
      <c r="D147" s="112"/>
      <c r="E147" s="112"/>
      <c r="F147" s="112"/>
      <c r="G147" s="112"/>
      <c r="H147" s="112"/>
      <c r="I147" s="112"/>
      <c r="J147" s="112"/>
      <c r="K147" s="112"/>
      <c r="L147" s="112"/>
      <c r="M147" s="112"/>
      <c r="N147" s="112"/>
      <c r="O147" s="112"/>
      <c r="P147" s="48"/>
      <c r="Q147" s="174"/>
      <c r="R147" s="178"/>
      <c r="S147" s="178"/>
      <c r="T147" s="178"/>
      <c r="U147" s="178"/>
      <c r="V147" s="178"/>
      <c r="W147" s="178"/>
      <c r="X147" s="178"/>
      <c r="Y147" s="178"/>
      <c r="Z147" s="178"/>
      <c r="AA147" s="178"/>
      <c r="AB147" s="178"/>
      <c r="AC147" s="178"/>
      <c r="AD147" s="178"/>
      <c r="AE147" s="178"/>
      <c r="AF147" s="178"/>
      <c r="AG147" s="178"/>
      <c r="AH147" s="178"/>
      <c r="AI147" s="178"/>
      <c r="AJ147" s="178"/>
      <c r="AK147" s="178"/>
      <c r="AL147" s="178"/>
      <c r="AM147" s="178"/>
      <c r="AN147" s="178"/>
      <c r="AO147" s="178"/>
      <c r="AP147" s="179"/>
      <c r="AQ147" s="48"/>
      <c r="AR147" s="48"/>
      <c r="AS147" s="48"/>
      <c r="AT147" s="48"/>
      <c r="AU147" s="48"/>
      <c r="AV147" s="48"/>
      <c r="AW147" s="48"/>
      <c r="AX147" s="48"/>
      <c r="AY147" s="48"/>
      <c r="AZ147" s="48"/>
      <c r="BA147" s="48"/>
      <c r="BB147" s="48"/>
      <c r="BC147" s="48"/>
      <c r="BD147" s="48"/>
    </row>
    <row r="148" spans="1:56" ht="15" customHeight="1" x14ac:dyDescent="0.3">
      <c r="A148" s="77"/>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row>
    <row r="149" spans="1:56" ht="15" customHeight="1" x14ac:dyDescent="0.3">
      <c r="A149" s="77">
        <v>15</v>
      </c>
      <c r="B149" s="165" t="s">
        <v>76</v>
      </c>
      <c r="C149" s="165"/>
      <c r="D149" s="165"/>
      <c r="E149" s="165"/>
      <c r="F149" s="165"/>
      <c r="G149" s="165"/>
      <c r="H149" s="165"/>
      <c r="I149" s="165"/>
      <c r="J149" s="165"/>
      <c r="K149" s="165"/>
      <c r="L149" s="165"/>
      <c r="M149" s="165"/>
      <c r="N149" s="165"/>
      <c r="O149" s="165"/>
      <c r="P149" s="165"/>
      <c r="Q149" s="165"/>
      <c r="R149" s="165"/>
      <c r="S149" s="165"/>
      <c r="T149" s="165"/>
      <c r="U149" s="165"/>
      <c r="V149" s="165"/>
      <c r="W149" s="165"/>
      <c r="X149" s="165"/>
      <c r="Y149" s="165"/>
      <c r="Z149" s="165"/>
      <c r="AA149" s="165"/>
      <c r="AB149" s="165"/>
      <c r="AC149" s="165"/>
      <c r="AD149" s="165"/>
      <c r="AE149" s="165"/>
      <c r="AF149" s="165"/>
      <c r="AG149" s="165"/>
      <c r="AH149" s="165"/>
      <c r="AI149" s="165"/>
      <c r="AJ149" s="165"/>
      <c r="AK149" s="165"/>
      <c r="AL149" s="165"/>
      <c r="AM149" s="165"/>
      <c r="AN149" s="165"/>
      <c r="AO149" s="165"/>
      <c r="AP149" s="165"/>
      <c r="AQ149" s="48"/>
      <c r="AR149" s="48"/>
      <c r="AS149" s="48"/>
      <c r="AT149" s="48"/>
      <c r="AU149" s="48"/>
      <c r="AV149" s="48"/>
      <c r="AW149" s="48"/>
      <c r="AX149" s="48"/>
      <c r="AY149" s="48"/>
      <c r="AZ149" s="48"/>
      <c r="BA149" s="48"/>
      <c r="BB149" s="48"/>
      <c r="BC149" s="48"/>
      <c r="BD149" s="48"/>
    </row>
    <row r="150" spans="1:56" ht="15" customHeight="1" x14ac:dyDescent="0.3">
      <c r="A150" s="77"/>
      <c r="B150" s="165"/>
      <c r="C150" s="165"/>
      <c r="D150" s="165"/>
      <c r="E150" s="165"/>
      <c r="F150" s="165"/>
      <c r="G150" s="165"/>
      <c r="H150" s="165"/>
      <c r="I150" s="165"/>
      <c r="J150" s="165"/>
      <c r="K150" s="165"/>
      <c r="L150" s="165"/>
      <c r="M150" s="165"/>
      <c r="N150" s="165"/>
      <c r="O150" s="165"/>
      <c r="P150" s="165"/>
      <c r="Q150" s="165"/>
      <c r="R150" s="165"/>
      <c r="S150" s="165"/>
      <c r="T150" s="165"/>
      <c r="U150" s="165"/>
      <c r="V150" s="165"/>
      <c r="W150" s="165"/>
      <c r="X150" s="165"/>
      <c r="Y150" s="165"/>
      <c r="Z150" s="165"/>
      <c r="AA150" s="165"/>
      <c r="AB150" s="165"/>
      <c r="AC150" s="165"/>
      <c r="AD150" s="165"/>
      <c r="AE150" s="165"/>
      <c r="AF150" s="165"/>
      <c r="AG150" s="165"/>
      <c r="AH150" s="165"/>
      <c r="AI150" s="165"/>
      <c r="AJ150" s="165"/>
      <c r="AK150" s="165"/>
      <c r="AL150" s="165"/>
      <c r="AM150" s="165"/>
      <c r="AN150" s="165"/>
      <c r="AO150" s="165"/>
      <c r="AP150" s="165"/>
      <c r="AQ150" s="48"/>
      <c r="AR150" s="48"/>
      <c r="AS150" s="48"/>
      <c r="AT150" s="48"/>
      <c r="AU150" s="48"/>
      <c r="AV150" s="48"/>
      <c r="AW150" s="48"/>
      <c r="AX150" s="48"/>
      <c r="AY150" s="48"/>
      <c r="AZ150" s="48"/>
      <c r="BA150" s="48"/>
      <c r="BB150" s="48"/>
      <c r="BC150" s="48"/>
      <c r="BD150" s="48"/>
    </row>
    <row r="151" spans="1:56" ht="15" customHeight="1" x14ac:dyDescent="0.3">
      <c r="A151" s="10"/>
      <c r="B151" s="67"/>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row>
    <row r="152" spans="1:56" ht="15" customHeight="1" x14ac:dyDescent="0.3">
      <c r="A152" s="77"/>
      <c r="B152" s="52"/>
      <c r="C152" s="265" t="s">
        <v>77</v>
      </c>
      <c r="D152" s="105"/>
      <c r="E152" s="105"/>
      <c r="F152" s="105"/>
      <c r="G152" s="105"/>
      <c r="H152" s="52"/>
      <c r="I152" s="34"/>
      <c r="J152" s="34"/>
      <c r="K152" s="34"/>
      <c r="L152" s="35"/>
      <c r="M152" s="34"/>
      <c r="N152" s="34"/>
      <c r="O152" s="34"/>
      <c r="P152" s="35"/>
      <c r="Q152" s="34"/>
      <c r="R152" s="34"/>
      <c r="S152" s="34"/>
      <c r="T152" s="35"/>
      <c r="U152" s="34"/>
      <c r="V152" s="34"/>
      <c r="W152" s="34"/>
      <c r="X152" s="35"/>
      <c r="Y152" s="52"/>
      <c r="Z152" s="52"/>
      <c r="AA152" s="52"/>
      <c r="AB152" s="52"/>
      <c r="AC152" s="52"/>
      <c r="AD152" s="52"/>
      <c r="AE152" s="52"/>
      <c r="AF152" s="52"/>
      <c r="AG152" s="52"/>
      <c r="AH152" s="52"/>
      <c r="AI152" s="52"/>
      <c r="AJ152" s="52"/>
      <c r="AK152" s="52"/>
      <c r="AL152" s="52"/>
      <c r="AM152" s="52"/>
      <c r="AN152" s="52"/>
      <c r="AO152" s="52"/>
      <c r="AP152" s="52"/>
      <c r="AQ152" s="48"/>
      <c r="AR152" s="48"/>
      <c r="AS152" s="48"/>
      <c r="AT152" s="48"/>
      <c r="AU152" s="48"/>
      <c r="AV152" s="48"/>
      <c r="AW152" s="48"/>
      <c r="AX152" s="48"/>
      <c r="AY152" s="48"/>
      <c r="AZ152" s="48"/>
      <c r="BA152" s="48"/>
      <c r="BB152" s="48"/>
      <c r="BC152" s="48"/>
      <c r="BD152" s="48"/>
    </row>
    <row r="153" spans="1:56" ht="2.25" customHeight="1" x14ac:dyDescent="0.3">
      <c r="A153" s="10"/>
      <c r="B153" s="60"/>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48"/>
      <c r="AR153" s="48"/>
      <c r="AS153" s="48"/>
      <c r="AT153" s="48"/>
      <c r="AU153" s="48"/>
      <c r="AV153" s="48"/>
      <c r="AW153" s="48"/>
      <c r="AX153" s="48"/>
      <c r="AY153" s="48"/>
      <c r="AZ153" s="48"/>
      <c r="BA153" s="48"/>
      <c r="BB153" s="48"/>
      <c r="BC153" s="48"/>
      <c r="BD153" s="48"/>
    </row>
    <row r="154" spans="1:56" ht="15" customHeight="1" x14ac:dyDescent="0.3">
      <c r="A154" s="77"/>
      <c r="B154" s="52"/>
      <c r="C154" s="265" t="s">
        <v>78</v>
      </c>
      <c r="D154" s="105"/>
      <c r="E154" s="105"/>
      <c r="F154" s="105"/>
      <c r="G154" s="105"/>
      <c r="H154" s="52"/>
      <c r="I154" s="36"/>
      <c r="J154" s="36"/>
      <c r="K154" s="36"/>
      <c r="L154" s="37"/>
      <c r="M154" s="36"/>
      <c r="N154" s="36"/>
      <c r="O154" s="36"/>
      <c r="P154" s="37"/>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48"/>
      <c r="AR154" s="48"/>
      <c r="AS154" s="48"/>
      <c r="AT154" s="48"/>
      <c r="AU154" s="48"/>
      <c r="AV154" s="48"/>
      <c r="AW154" s="48"/>
      <c r="AX154" s="48"/>
      <c r="AY154" s="48"/>
      <c r="AZ154" s="48"/>
      <c r="BA154" s="48"/>
      <c r="BB154" s="48"/>
      <c r="BC154" s="48"/>
      <c r="BD154" s="48"/>
    </row>
    <row r="155" spans="1:56" ht="15" customHeight="1" x14ac:dyDescent="0.3">
      <c r="A155" s="77"/>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48"/>
      <c r="AR155" s="48"/>
      <c r="AS155" s="48"/>
      <c r="AT155" s="48"/>
      <c r="AU155" s="48"/>
      <c r="AV155" s="48"/>
      <c r="AW155" s="48"/>
      <c r="AX155" s="48"/>
      <c r="AY155" s="48"/>
      <c r="AZ155" s="48"/>
      <c r="BA155" s="48"/>
      <c r="BB155" s="48"/>
      <c r="BC155" s="48"/>
      <c r="BD155" s="48"/>
    </row>
    <row r="156" spans="1:56" ht="15" customHeight="1" x14ac:dyDescent="0.3">
      <c r="A156" s="77">
        <v>16</v>
      </c>
      <c r="B156" s="117" t="s">
        <v>79</v>
      </c>
      <c r="C156" s="117"/>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c r="AG156" s="117"/>
      <c r="AH156" s="117"/>
      <c r="AI156" s="117"/>
      <c r="AJ156" s="117"/>
      <c r="AK156" s="117"/>
      <c r="AL156" s="117"/>
      <c r="AM156" s="117"/>
      <c r="AN156" s="117"/>
      <c r="AO156" s="117"/>
      <c r="AP156" s="117"/>
      <c r="AQ156" s="12"/>
      <c r="AR156" s="12"/>
      <c r="AS156" s="12"/>
      <c r="AT156" s="12"/>
      <c r="AU156" s="12"/>
      <c r="AV156" s="12"/>
      <c r="AW156" s="12"/>
      <c r="AX156" s="12"/>
      <c r="AY156" s="12"/>
      <c r="AZ156" s="12"/>
      <c r="BA156" s="12"/>
      <c r="BB156" s="12"/>
      <c r="BC156" s="12"/>
      <c r="BD156" s="12"/>
    </row>
    <row r="157" spans="1:56" ht="15" customHeight="1" x14ac:dyDescent="0.3">
      <c r="A157" s="77"/>
      <c r="B157" s="62"/>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12"/>
      <c r="AR157" s="12"/>
      <c r="AS157" s="12"/>
      <c r="AT157" s="12"/>
      <c r="AU157" s="12"/>
      <c r="AV157" s="12"/>
      <c r="AW157" s="12"/>
      <c r="AX157" s="12"/>
      <c r="AY157" s="12"/>
      <c r="AZ157" s="12"/>
      <c r="BA157" s="12"/>
      <c r="BB157" s="12"/>
      <c r="BC157" s="12"/>
      <c r="BD157" s="12"/>
    </row>
    <row r="158" spans="1:56" ht="15" customHeight="1" x14ac:dyDescent="0.3">
      <c r="A158" s="77"/>
      <c r="B158" s="40"/>
      <c r="C158" s="41"/>
      <c r="D158" s="41"/>
      <c r="E158" s="41"/>
      <c r="F158" s="42"/>
      <c r="G158" s="41"/>
      <c r="H158" s="41"/>
      <c r="I158" s="41"/>
      <c r="J158" s="42"/>
      <c r="K158" s="41"/>
      <c r="L158" s="41"/>
      <c r="M158" s="38"/>
      <c r="N158" s="63"/>
      <c r="O158" s="63"/>
      <c r="P158" s="52"/>
      <c r="Q158" s="52"/>
      <c r="R158" s="52"/>
      <c r="S158" s="52"/>
      <c r="T158" s="52"/>
      <c r="U158" s="52"/>
      <c r="V158" s="52"/>
      <c r="W158" s="52"/>
      <c r="X158" s="52"/>
      <c r="Y158" s="52"/>
      <c r="Z158" s="52"/>
      <c r="AA158" s="52"/>
      <c r="AB158" s="52"/>
      <c r="AC158" s="39"/>
      <c r="AD158" s="39"/>
      <c r="AE158" s="39"/>
      <c r="AF158" s="39"/>
      <c r="AG158" s="39"/>
      <c r="AH158" s="39"/>
      <c r="AI158" s="39"/>
      <c r="AJ158" s="39"/>
      <c r="AK158" s="39"/>
      <c r="AL158" s="39"/>
      <c r="AM158" s="39"/>
      <c r="AN158" s="39"/>
      <c r="AO158" s="39"/>
      <c r="AP158" s="39"/>
      <c r="AQ158" s="48"/>
      <c r="AR158" s="48"/>
      <c r="AS158" s="48"/>
      <c r="AT158" s="48"/>
      <c r="AU158" s="48"/>
      <c r="AV158" s="48"/>
      <c r="AW158" s="48"/>
      <c r="AX158" s="48"/>
      <c r="AY158" s="48"/>
      <c r="AZ158" s="48"/>
      <c r="BA158" s="48"/>
      <c r="BB158" s="48"/>
      <c r="BC158" s="48"/>
      <c r="BD158" s="48"/>
    </row>
    <row r="159" spans="1:56" ht="15" customHeight="1" x14ac:dyDescent="0.3">
      <c r="A159" s="77"/>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48"/>
      <c r="AR159" s="48"/>
      <c r="AS159" s="48"/>
      <c r="AT159" s="48"/>
      <c r="AU159" s="48"/>
      <c r="AV159" s="48"/>
      <c r="AW159" s="48"/>
      <c r="AX159" s="48"/>
      <c r="AY159" s="48"/>
      <c r="AZ159" s="48"/>
      <c r="BA159" s="48"/>
      <c r="BB159" s="48"/>
      <c r="BC159" s="48"/>
      <c r="BD159" s="48"/>
    </row>
    <row r="160" spans="1:56" ht="15" customHeight="1" x14ac:dyDescent="0.3">
      <c r="A160" s="10">
        <v>17</v>
      </c>
      <c r="B160" s="164" t="s">
        <v>80</v>
      </c>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131"/>
      <c r="AB160" s="131"/>
      <c r="AC160" s="131"/>
      <c r="AD160" s="131"/>
      <c r="AE160" s="131"/>
      <c r="AF160" s="131"/>
      <c r="AG160" s="131"/>
      <c r="AH160" s="131"/>
      <c r="AI160" s="131"/>
      <c r="AJ160" s="131"/>
      <c r="AK160" s="131"/>
      <c r="AL160" s="131"/>
      <c r="AM160" s="131"/>
      <c r="AN160" s="131"/>
      <c r="AO160" s="131"/>
      <c r="AP160" s="112"/>
      <c r="AQ160" s="48"/>
      <c r="AR160" s="48"/>
      <c r="AS160" s="48"/>
      <c r="AT160" s="48"/>
      <c r="AU160" s="48"/>
      <c r="AV160" s="48"/>
      <c r="AW160" s="48"/>
      <c r="AX160" s="48"/>
      <c r="AY160" s="48"/>
      <c r="AZ160" s="48"/>
      <c r="BA160" s="48"/>
      <c r="BB160" s="48"/>
      <c r="BC160" s="48"/>
      <c r="BD160" s="48"/>
    </row>
    <row r="161" spans="1:56" ht="15" customHeight="1" x14ac:dyDescent="0.3">
      <c r="A161" s="10"/>
      <c r="B161" s="131"/>
      <c r="C161" s="131"/>
      <c r="D161" s="131"/>
      <c r="E161" s="131"/>
      <c r="F161" s="131"/>
      <c r="G161" s="131"/>
      <c r="H161" s="131"/>
      <c r="I161" s="131"/>
      <c r="J161" s="131"/>
      <c r="K161" s="131"/>
      <c r="L161" s="131"/>
      <c r="M161" s="131"/>
      <c r="N161" s="131"/>
      <c r="O161" s="131"/>
      <c r="P161" s="131"/>
      <c r="Q161" s="131"/>
      <c r="R161" s="131"/>
      <c r="S161" s="131"/>
      <c r="T161" s="131"/>
      <c r="U161" s="131"/>
      <c r="V161" s="131"/>
      <c r="W161" s="131"/>
      <c r="X161" s="131"/>
      <c r="Y161" s="131"/>
      <c r="Z161" s="131"/>
      <c r="AA161" s="131"/>
      <c r="AB161" s="131"/>
      <c r="AC161" s="131"/>
      <c r="AD161" s="131"/>
      <c r="AE161" s="131"/>
      <c r="AF161" s="131"/>
      <c r="AG161" s="131"/>
      <c r="AH161" s="131"/>
      <c r="AI161" s="131"/>
      <c r="AJ161" s="131"/>
      <c r="AK161" s="131"/>
      <c r="AL161" s="131"/>
      <c r="AM161" s="131"/>
      <c r="AN161" s="131"/>
      <c r="AO161" s="131"/>
      <c r="AP161" s="112"/>
      <c r="AQ161" s="48"/>
      <c r="AR161" s="48"/>
      <c r="AS161" s="48"/>
      <c r="AT161" s="48"/>
      <c r="AU161" s="48"/>
      <c r="AV161" s="48"/>
      <c r="AW161" s="48"/>
      <c r="AX161" s="48"/>
      <c r="AY161" s="48"/>
      <c r="AZ161" s="48"/>
      <c r="BA161" s="48"/>
      <c r="BB161" s="48"/>
      <c r="BC161" s="48"/>
      <c r="BD161" s="48"/>
    </row>
    <row r="162" spans="1:56" ht="2.25" customHeight="1" x14ac:dyDescent="0.3">
      <c r="A162" s="77"/>
      <c r="B162" s="67"/>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row>
    <row r="163" spans="1:56" ht="15" customHeight="1" x14ac:dyDescent="0.3">
      <c r="A163" s="77"/>
      <c r="B163" s="67"/>
      <c r="C163" s="210" t="s">
        <v>81</v>
      </c>
      <c r="D163" s="210"/>
      <c r="E163" s="210"/>
      <c r="F163" s="210"/>
      <c r="G163" s="210"/>
      <c r="H163" s="210"/>
      <c r="I163" s="210"/>
      <c r="J163" s="210"/>
      <c r="K163" s="210"/>
      <c r="L163" s="210"/>
      <c r="M163" s="210"/>
      <c r="N163" s="210"/>
      <c r="O163" s="210"/>
      <c r="P163" s="210"/>
      <c r="Q163" s="210"/>
      <c r="R163" s="210"/>
      <c r="S163" s="210"/>
      <c r="T163" s="210"/>
      <c r="U163" s="210"/>
      <c r="V163" s="210"/>
      <c r="W163" s="210"/>
      <c r="X163" s="210"/>
      <c r="Y163" s="210"/>
      <c r="Z163" s="210"/>
      <c r="AA163" s="210"/>
      <c r="AB163" s="210"/>
      <c r="AC163" s="70"/>
      <c r="AD163" s="11"/>
      <c r="AE163" s="227"/>
      <c r="AF163" s="228"/>
      <c r="AG163" s="228"/>
      <c r="AH163" s="228"/>
      <c r="AI163" s="228"/>
      <c r="AJ163" s="228"/>
      <c r="AK163" s="228"/>
      <c r="AL163" s="228"/>
      <c r="AM163" s="228"/>
      <c r="AN163" s="228"/>
      <c r="AO163" s="228"/>
      <c r="AP163" s="229"/>
      <c r="AQ163" s="48"/>
      <c r="AR163" s="48"/>
      <c r="AS163" s="48"/>
      <c r="AT163" s="48"/>
      <c r="AU163" s="48"/>
      <c r="AV163" s="48"/>
      <c r="AW163" s="48"/>
      <c r="AX163" s="48"/>
      <c r="AY163" s="48"/>
      <c r="AZ163" s="48"/>
      <c r="BA163" s="48"/>
      <c r="BB163" s="48"/>
      <c r="BC163" s="48"/>
      <c r="BD163" s="48"/>
    </row>
    <row r="164" spans="1:56" ht="15" customHeight="1" x14ac:dyDescent="0.3">
      <c r="A164" s="77"/>
      <c r="B164" s="70"/>
      <c r="C164" s="210" t="s">
        <v>41</v>
      </c>
      <c r="D164" s="210"/>
      <c r="E164" s="210"/>
      <c r="F164" s="210"/>
      <c r="G164" s="210"/>
      <c r="H164" s="210"/>
      <c r="I164" s="210"/>
      <c r="J164" s="210"/>
      <c r="K164" s="210"/>
      <c r="L164" s="210"/>
      <c r="M164" s="210"/>
      <c r="N164" s="210"/>
      <c r="O164" s="210"/>
      <c r="P164" s="210"/>
      <c r="Q164" s="210"/>
      <c r="R164" s="210"/>
      <c r="S164" s="210"/>
      <c r="T164" s="210"/>
      <c r="U164" s="210"/>
      <c r="V164" s="210"/>
      <c r="W164" s="210"/>
      <c r="X164" s="210"/>
      <c r="Y164" s="210"/>
      <c r="Z164" s="210"/>
      <c r="AA164" s="210"/>
      <c r="AB164" s="210"/>
      <c r="AC164" s="210"/>
      <c r="AD164" s="48"/>
      <c r="AE164" s="48"/>
      <c r="AF164" s="48"/>
      <c r="AG164" s="48"/>
      <c r="AH164" s="48"/>
      <c r="AI164" s="48"/>
      <c r="AJ164" s="48"/>
      <c r="AK164" s="48"/>
      <c r="AL164" s="48"/>
      <c r="AM164" s="48"/>
      <c r="AN164" s="48"/>
      <c r="AO164" s="48"/>
      <c r="AP164" s="48"/>
      <c r="AQ164" s="12"/>
      <c r="AR164" s="12"/>
      <c r="AS164" s="12"/>
      <c r="AT164" s="12"/>
      <c r="AU164" s="12"/>
      <c r="AV164" s="12"/>
      <c r="AW164" s="12"/>
      <c r="AX164" s="12"/>
      <c r="AY164" s="12"/>
      <c r="AZ164" s="12"/>
      <c r="BA164" s="12"/>
      <c r="BB164" s="12"/>
      <c r="BC164" s="12"/>
      <c r="BD164" s="12"/>
    </row>
    <row r="165" spans="1:56" ht="2.25" customHeight="1" x14ac:dyDescent="0.3">
      <c r="A165" s="77"/>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row>
    <row r="166" spans="1:56" ht="15" customHeight="1" x14ac:dyDescent="0.3">
      <c r="A166" s="54"/>
      <c r="B166" s="54"/>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48"/>
      <c r="AR166" s="48"/>
      <c r="AS166" s="48"/>
      <c r="AT166" s="48"/>
      <c r="AU166" s="48"/>
      <c r="AV166" s="48"/>
      <c r="AW166" s="48"/>
      <c r="AX166" s="48"/>
      <c r="AY166" s="48"/>
      <c r="AZ166" s="48"/>
      <c r="BA166" s="48"/>
      <c r="BB166" s="48"/>
      <c r="BC166" s="48"/>
      <c r="BD166" s="48"/>
    </row>
    <row r="167" spans="1:56" ht="2.25" customHeight="1" x14ac:dyDescent="0.3">
      <c r="A167" s="77"/>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row>
    <row r="168" spans="1:56" ht="15" customHeight="1" x14ac:dyDescent="0.3">
      <c r="A168" s="77"/>
      <c r="B168" s="119" t="s">
        <v>82</v>
      </c>
      <c r="C168" s="119"/>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20"/>
      <c r="AQ168" s="48"/>
      <c r="AR168" s="48"/>
      <c r="AS168" s="48"/>
      <c r="AT168" s="48"/>
      <c r="AU168" s="48"/>
      <c r="AV168" s="48"/>
      <c r="AW168" s="48"/>
      <c r="AX168" s="48"/>
      <c r="AY168" s="48"/>
      <c r="AZ168" s="48"/>
      <c r="BA168" s="48"/>
      <c r="BB168" s="48"/>
      <c r="BC168" s="48"/>
      <c r="BD168" s="48"/>
    </row>
    <row r="169" spans="1:56" ht="15" customHeight="1" x14ac:dyDescent="0.3">
      <c r="A169" s="77"/>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row>
    <row r="170" spans="1:56" ht="15" customHeight="1" x14ac:dyDescent="0.3">
      <c r="A170" s="77">
        <v>18</v>
      </c>
      <c r="B170" s="121" t="s">
        <v>83</v>
      </c>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c r="AN170" s="122"/>
      <c r="AO170" s="122"/>
      <c r="AP170" s="167"/>
      <c r="AQ170" s="48"/>
      <c r="AR170" s="48"/>
      <c r="AS170" s="48"/>
      <c r="AT170" s="48"/>
      <c r="AU170" s="48"/>
      <c r="AV170" s="48"/>
      <c r="AW170" s="48"/>
      <c r="AX170" s="48"/>
      <c r="AY170" s="48"/>
      <c r="AZ170" s="48"/>
      <c r="BA170" s="48"/>
      <c r="BB170" s="48"/>
      <c r="BC170" s="48"/>
      <c r="BD170" s="48"/>
    </row>
    <row r="171" spans="1:56" ht="2.25" customHeight="1" x14ac:dyDescent="0.3">
      <c r="A171" s="77"/>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row>
    <row r="172" spans="1:56" ht="15" customHeight="1" x14ac:dyDescent="0.3">
      <c r="A172" s="77"/>
      <c r="B172" s="48"/>
      <c r="C172" s="112" t="s">
        <v>40</v>
      </c>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c r="AO172" s="112"/>
      <c r="AP172" s="112"/>
      <c r="AQ172" s="48"/>
      <c r="AR172" s="48"/>
      <c r="AS172" s="48"/>
      <c r="AT172" s="48"/>
      <c r="AU172" s="48"/>
      <c r="AV172" s="48"/>
      <c r="AW172" s="48"/>
      <c r="AX172" s="48"/>
      <c r="AY172" s="48"/>
      <c r="AZ172" s="48"/>
      <c r="BA172" s="48"/>
      <c r="BB172" s="48"/>
      <c r="BC172" s="48"/>
      <c r="BD172" s="48"/>
    </row>
    <row r="173" spans="1:56" ht="2.25" customHeight="1" x14ac:dyDescent="0.3">
      <c r="A173" s="77"/>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row>
    <row r="174" spans="1:56" ht="15" customHeight="1" x14ac:dyDescent="0.3">
      <c r="A174" s="77"/>
      <c r="B174" s="48"/>
      <c r="C174" s="112" t="s">
        <v>84</v>
      </c>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c r="AO174" s="112"/>
      <c r="AP174" s="112"/>
      <c r="AQ174" s="48"/>
      <c r="AR174" s="48"/>
      <c r="AS174" s="48"/>
      <c r="AT174" s="48"/>
      <c r="AU174" s="48"/>
      <c r="AV174" s="48"/>
      <c r="AW174" s="48"/>
      <c r="AX174" s="48"/>
      <c r="AY174" s="48"/>
      <c r="AZ174" s="48"/>
      <c r="BA174" s="48"/>
      <c r="BB174" s="48"/>
      <c r="BC174" s="48"/>
      <c r="BD174" s="48"/>
    </row>
    <row r="175" spans="1:56" ht="15" customHeight="1" x14ac:dyDescent="0.3">
      <c r="A175" s="77"/>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row>
    <row r="176" spans="1:56" ht="15" customHeight="1" x14ac:dyDescent="0.3">
      <c r="A176" s="10">
        <v>19</v>
      </c>
      <c r="B176" s="168" t="s">
        <v>85</v>
      </c>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c r="AO176" s="112"/>
      <c r="AP176" s="112"/>
      <c r="AQ176" s="48"/>
      <c r="AR176" s="48"/>
      <c r="AS176" s="48"/>
      <c r="AT176" s="48"/>
      <c r="AU176" s="48"/>
      <c r="AV176" s="48"/>
      <c r="AW176" s="48"/>
      <c r="AX176" s="48"/>
      <c r="AY176" s="48"/>
      <c r="AZ176" s="48"/>
      <c r="BA176" s="48"/>
      <c r="BB176" s="48"/>
      <c r="BC176" s="48"/>
      <c r="BD176" s="48"/>
    </row>
    <row r="177" spans="1:56" ht="15" customHeight="1" x14ac:dyDescent="0.3">
      <c r="A177" s="10"/>
      <c r="B177" s="67"/>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row>
    <row r="178" spans="1:56" ht="30" customHeight="1" x14ac:dyDescent="0.3">
      <c r="A178" s="77"/>
      <c r="B178" s="169" t="s">
        <v>86</v>
      </c>
      <c r="C178" s="96"/>
      <c r="D178" s="96"/>
      <c r="E178" s="96"/>
      <c r="F178" s="96"/>
      <c r="G178" s="96"/>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48"/>
      <c r="AR178" s="48"/>
      <c r="AS178" s="48"/>
      <c r="AT178" s="48"/>
      <c r="AU178" s="48"/>
      <c r="AV178" s="48"/>
      <c r="AW178" s="48"/>
      <c r="AX178" s="48"/>
      <c r="AY178" s="48"/>
      <c r="AZ178" s="48"/>
      <c r="BA178" s="48"/>
      <c r="BB178" s="48"/>
      <c r="BC178" s="48"/>
      <c r="BD178" s="48"/>
    </row>
    <row r="179" spans="1:56" ht="2.25" customHeight="1" x14ac:dyDescent="0.3">
      <c r="A179" s="77"/>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row>
    <row r="180" spans="1:56" ht="15" customHeight="1" x14ac:dyDescent="0.3">
      <c r="A180" s="77"/>
      <c r="B180" s="48"/>
      <c r="C180" s="112" t="s">
        <v>87</v>
      </c>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c r="AO180" s="112"/>
      <c r="AP180" s="112"/>
      <c r="AQ180" s="48"/>
      <c r="AR180" s="48"/>
      <c r="AS180" s="48"/>
      <c r="AT180" s="48"/>
      <c r="AU180" s="48"/>
      <c r="AV180" s="48"/>
      <c r="AW180" s="48"/>
      <c r="AX180" s="48"/>
      <c r="AY180" s="48"/>
      <c r="AZ180" s="48"/>
      <c r="BA180" s="48"/>
      <c r="BB180" s="48"/>
      <c r="BC180" s="48"/>
      <c r="BD180" s="48"/>
    </row>
    <row r="181" spans="1:56" ht="2.25" customHeight="1" x14ac:dyDescent="0.3">
      <c r="A181" s="77"/>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row>
    <row r="182" spans="1:56" ht="15" customHeight="1" x14ac:dyDescent="0.3">
      <c r="A182" s="77"/>
      <c r="B182" s="48"/>
      <c r="C182" s="112" t="s">
        <v>88</v>
      </c>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c r="AO182" s="112"/>
      <c r="AP182" s="112"/>
      <c r="AQ182" s="48"/>
      <c r="AR182" s="48"/>
      <c r="AS182" s="48"/>
      <c r="AT182" s="48"/>
      <c r="AU182" s="48"/>
      <c r="AV182" s="48"/>
      <c r="AW182" s="48"/>
      <c r="AX182" s="48"/>
      <c r="AY182" s="48"/>
      <c r="AZ182" s="48"/>
      <c r="BA182" s="48"/>
      <c r="BB182" s="48"/>
      <c r="BC182" s="48"/>
      <c r="BD182" s="48"/>
    </row>
    <row r="183" spans="1:56" ht="2.25" customHeight="1" x14ac:dyDescent="0.3">
      <c r="A183" s="77"/>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row>
    <row r="184" spans="1:56" ht="15" customHeight="1" x14ac:dyDescent="0.3">
      <c r="A184" s="77"/>
      <c r="B184" s="48"/>
      <c r="C184" s="112" t="s">
        <v>89</v>
      </c>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c r="AO184" s="112"/>
      <c r="AP184" s="112"/>
      <c r="AQ184" s="48"/>
      <c r="AR184" s="48"/>
      <c r="AS184" s="48"/>
      <c r="AT184" s="48"/>
      <c r="AU184" s="48"/>
      <c r="AV184" s="48"/>
      <c r="AW184" s="48"/>
      <c r="AX184" s="48"/>
      <c r="AY184" s="48"/>
      <c r="AZ184" s="48"/>
      <c r="BA184" s="48"/>
      <c r="BB184" s="48"/>
      <c r="BC184" s="48"/>
      <c r="BD184" s="48"/>
    </row>
    <row r="185" spans="1:56" ht="15" customHeight="1" x14ac:dyDescent="0.3">
      <c r="A185" s="77"/>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row>
    <row r="186" spans="1:56" ht="15" customHeight="1" x14ac:dyDescent="0.3">
      <c r="A186" s="77">
        <v>20</v>
      </c>
      <c r="B186" s="164" t="s">
        <v>90</v>
      </c>
      <c r="C186" s="131"/>
      <c r="D186" s="131"/>
      <c r="E186" s="131"/>
      <c r="F186" s="131"/>
      <c r="G186" s="131"/>
      <c r="H186" s="131"/>
      <c r="I186" s="131"/>
      <c r="J186" s="131"/>
      <c r="K186" s="131"/>
      <c r="L186" s="131"/>
      <c r="M186" s="131"/>
      <c r="N186" s="131"/>
      <c r="O186" s="131"/>
      <c r="P186" s="131"/>
      <c r="Q186" s="131"/>
      <c r="R186" s="131"/>
      <c r="S186" s="131"/>
      <c r="T186" s="131"/>
      <c r="U186" s="131"/>
      <c r="V186" s="131"/>
      <c r="W186" s="131"/>
      <c r="X186" s="131"/>
      <c r="Y186" s="131"/>
      <c r="Z186" s="131"/>
      <c r="AA186" s="131"/>
      <c r="AB186" s="131"/>
      <c r="AC186" s="131"/>
      <c r="AD186" s="131"/>
      <c r="AE186" s="131"/>
      <c r="AF186" s="131"/>
      <c r="AG186" s="131"/>
      <c r="AH186" s="131"/>
      <c r="AI186" s="131"/>
      <c r="AJ186" s="131"/>
      <c r="AK186" s="131"/>
      <c r="AL186" s="131"/>
      <c r="AM186" s="131"/>
      <c r="AN186" s="131"/>
      <c r="AO186" s="131"/>
      <c r="AP186" s="112"/>
      <c r="AQ186" s="48"/>
      <c r="AR186" s="48"/>
      <c r="AS186" s="48"/>
      <c r="AT186" s="48"/>
      <c r="AU186" s="48"/>
      <c r="AV186" s="48"/>
      <c r="AW186" s="48"/>
      <c r="AX186" s="48"/>
      <c r="AY186" s="48"/>
      <c r="AZ186" s="48"/>
      <c r="BA186" s="48"/>
      <c r="BB186" s="48"/>
      <c r="BC186" s="48"/>
      <c r="BD186" s="48"/>
    </row>
    <row r="187" spans="1:56" ht="15" customHeight="1" x14ac:dyDescent="0.3">
      <c r="A187" s="77"/>
      <c r="B187" s="131"/>
      <c r="C187" s="131"/>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12"/>
      <c r="AQ187" s="48"/>
      <c r="AR187" s="48"/>
      <c r="AS187" s="48"/>
      <c r="AT187" s="48"/>
      <c r="AU187" s="48"/>
      <c r="AV187" s="48"/>
      <c r="AW187" s="48"/>
      <c r="AX187" s="48"/>
      <c r="AY187" s="48"/>
      <c r="AZ187" s="48"/>
      <c r="BA187" s="48"/>
      <c r="BB187" s="48"/>
      <c r="BC187" s="48"/>
      <c r="BD187" s="48"/>
    </row>
    <row r="188" spans="1:56" ht="2.25" customHeight="1" x14ac:dyDescent="0.3">
      <c r="A188" s="77"/>
      <c r="B188" s="54"/>
      <c r="C188" s="54"/>
      <c r="D188" s="54"/>
      <c r="E188" s="54"/>
      <c r="F188" s="54"/>
      <c r="G188" s="54"/>
      <c r="H188" s="54"/>
      <c r="I188" s="54"/>
      <c r="J188" s="54"/>
      <c r="K188" s="54"/>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c r="AJ188" s="54"/>
      <c r="AK188" s="54"/>
      <c r="AL188" s="54"/>
      <c r="AM188" s="54"/>
      <c r="AN188" s="54"/>
      <c r="AO188" s="54"/>
      <c r="AP188" s="48"/>
      <c r="AQ188" s="48"/>
      <c r="AR188" s="48"/>
      <c r="AS188" s="48"/>
      <c r="AT188" s="48"/>
      <c r="AU188" s="48"/>
      <c r="AV188" s="48"/>
      <c r="AW188" s="48"/>
      <c r="AX188" s="48"/>
      <c r="AY188" s="48"/>
      <c r="AZ188" s="48"/>
      <c r="BA188" s="48"/>
      <c r="BB188" s="48"/>
      <c r="BC188" s="48"/>
      <c r="BD188" s="48"/>
    </row>
    <row r="189" spans="1:56" ht="15" customHeight="1" x14ac:dyDescent="0.3">
      <c r="A189" s="77"/>
      <c r="B189" s="48"/>
      <c r="C189" s="112" t="s">
        <v>91</v>
      </c>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48"/>
      <c r="AR189" s="48"/>
      <c r="AS189" s="48"/>
      <c r="AT189" s="48"/>
      <c r="AU189" s="48"/>
      <c r="AV189" s="48"/>
      <c r="AW189" s="48"/>
      <c r="AX189" s="48"/>
      <c r="AY189" s="48"/>
      <c r="AZ189" s="48"/>
      <c r="BA189" s="48"/>
      <c r="BB189" s="48"/>
      <c r="BC189" s="48"/>
      <c r="BD189" s="48"/>
    </row>
    <row r="190" spans="1:56" ht="2.25" customHeight="1" x14ac:dyDescent="0.3">
      <c r="A190" s="77"/>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row>
    <row r="191" spans="1:56" ht="15" customHeight="1" x14ac:dyDescent="0.3">
      <c r="A191" s="77"/>
      <c r="B191" s="48"/>
      <c r="C191" s="112" t="s">
        <v>92</v>
      </c>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c r="AO191" s="112"/>
      <c r="AP191" s="112"/>
      <c r="AQ191" s="48"/>
      <c r="AR191" s="48"/>
      <c r="AS191" s="48"/>
      <c r="AT191" s="48"/>
      <c r="AU191" s="48"/>
      <c r="AV191" s="48"/>
      <c r="AW191" s="48"/>
      <c r="AX191" s="48"/>
      <c r="AY191" s="48"/>
      <c r="AZ191" s="48"/>
      <c r="BA191" s="48"/>
      <c r="BB191" s="48"/>
      <c r="BC191" s="48"/>
      <c r="BD191" s="48"/>
    </row>
    <row r="192" spans="1:56" ht="15" customHeight="1" x14ac:dyDescent="0.3">
      <c r="A192" s="77"/>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row>
    <row r="193" spans="1:56" ht="15" customHeight="1" x14ac:dyDescent="0.3">
      <c r="A193" s="77">
        <v>21</v>
      </c>
      <c r="B193" s="164" t="s">
        <v>93</v>
      </c>
      <c r="C193" s="131"/>
      <c r="D193" s="131"/>
      <c r="E193" s="131"/>
      <c r="F193" s="131"/>
      <c r="G193" s="131"/>
      <c r="H193" s="131"/>
      <c r="I193" s="131"/>
      <c r="J193" s="131"/>
      <c r="K193" s="131"/>
      <c r="L193" s="131"/>
      <c r="M193" s="131"/>
      <c r="N193" s="131"/>
      <c r="O193" s="131"/>
      <c r="P193" s="131"/>
      <c r="Q193" s="131"/>
      <c r="R193" s="131"/>
      <c r="S193" s="131"/>
      <c r="T193" s="131"/>
      <c r="U193" s="131"/>
      <c r="V193" s="131"/>
      <c r="W193" s="131"/>
      <c r="X193" s="131"/>
      <c r="Y193" s="131"/>
      <c r="Z193" s="131"/>
      <c r="AA193" s="131"/>
      <c r="AB193" s="131"/>
      <c r="AC193" s="131"/>
      <c r="AD193" s="131"/>
      <c r="AE193" s="131"/>
      <c r="AF193" s="131"/>
      <c r="AG193" s="131"/>
      <c r="AH193" s="131"/>
      <c r="AI193" s="131"/>
      <c r="AJ193" s="131"/>
      <c r="AK193" s="131"/>
      <c r="AL193" s="131"/>
      <c r="AM193" s="131"/>
      <c r="AN193" s="131"/>
      <c r="AO193" s="131"/>
      <c r="AP193" s="131"/>
      <c r="AQ193" s="48"/>
      <c r="AR193" s="48"/>
      <c r="AS193" s="48"/>
      <c r="AT193" s="48"/>
      <c r="AU193" s="48"/>
      <c r="AV193" s="48"/>
      <c r="AW193" s="48"/>
      <c r="AX193" s="48"/>
      <c r="AY193" s="48"/>
      <c r="AZ193" s="48"/>
      <c r="BA193" s="48"/>
      <c r="BB193" s="48"/>
      <c r="BC193" s="48"/>
      <c r="BD193" s="48"/>
    </row>
    <row r="194" spans="1:56" ht="15" customHeight="1" x14ac:dyDescent="0.3">
      <c r="A194" s="77"/>
      <c r="B194" s="67"/>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row>
    <row r="195" spans="1:56" ht="15" customHeight="1" x14ac:dyDescent="0.3">
      <c r="A195" s="77"/>
      <c r="B195" s="135" t="s">
        <v>94</v>
      </c>
      <c r="C195" s="112"/>
      <c r="D195" s="112"/>
      <c r="E195" s="112"/>
      <c r="F195" s="112"/>
      <c r="G195" s="112"/>
      <c r="H195" s="112"/>
      <c r="I195" s="112"/>
      <c r="J195" s="112"/>
      <c r="K195" s="112"/>
      <c r="L195" s="112"/>
      <c r="M195" s="112"/>
      <c r="N195" s="112"/>
      <c r="O195" s="112"/>
      <c r="P195" s="48"/>
      <c r="Q195" s="269"/>
      <c r="R195" s="270"/>
      <c r="S195" s="270"/>
      <c r="T195" s="270"/>
      <c r="U195" s="270"/>
      <c r="V195" s="270"/>
      <c r="W195" s="270"/>
      <c r="X195" s="270"/>
      <c r="Y195" s="270"/>
      <c r="Z195" s="270"/>
      <c r="AA195" s="270"/>
      <c r="AB195" s="270"/>
      <c r="AC195" s="270"/>
      <c r="AD195" s="270"/>
      <c r="AE195" s="270"/>
      <c r="AF195" s="270"/>
      <c r="AG195" s="270"/>
      <c r="AH195" s="270"/>
      <c r="AI195" s="270"/>
      <c r="AJ195" s="270"/>
      <c r="AK195" s="270"/>
      <c r="AL195" s="270"/>
      <c r="AM195" s="270"/>
      <c r="AN195" s="270"/>
      <c r="AO195" s="270"/>
      <c r="AP195" s="271"/>
      <c r="AQ195" s="48"/>
      <c r="AR195" s="48"/>
      <c r="AS195" s="48"/>
      <c r="AT195" s="48"/>
      <c r="AU195" s="48"/>
      <c r="AV195" s="48"/>
      <c r="AW195" s="48"/>
      <c r="AX195" s="48"/>
      <c r="AY195" s="48"/>
      <c r="AZ195" s="48"/>
      <c r="BA195" s="48"/>
      <c r="BB195" s="48"/>
      <c r="BC195" s="48"/>
      <c r="BD195" s="48"/>
    </row>
    <row r="196" spans="1:56" ht="15" customHeight="1" x14ac:dyDescent="0.3">
      <c r="A196" s="77"/>
      <c r="B196" s="48"/>
      <c r="C196" s="54"/>
      <c r="D196" s="54"/>
      <c r="E196" s="54"/>
      <c r="F196" s="54"/>
      <c r="G196" s="54"/>
      <c r="H196" s="54"/>
      <c r="I196" s="54"/>
      <c r="J196" s="54"/>
      <c r="K196" s="54"/>
      <c r="L196" s="54"/>
      <c r="M196" s="54"/>
      <c r="N196" s="54"/>
      <c r="O196" s="48"/>
      <c r="P196" s="54"/>
      <c r="Q196" s="272"/>
      <c r="R196" s="273"/>
      <c r="S196" s="273"/>
      <c r="T196" s="273"/>
      <c r="U196" s="273"/>
      <c r="V196" s="273"/>
      <c r="W196" s="273"/>
      <c r="X196" s="273"/>
      <c r="Y196" s="273"/>
      <c r="Z196" s="273"/>
      <c r="AA196" s="273"/>
      <c r="AB196" s="273"/>
      <c r="AC196" s="273"/>
      <c r="AD196" s="273"/>
      <c r="AE196" s="273"/>
      <c r="AF196" s="273"/>
      <c r="AG196" s="273"/>
      <c r="AH196" s="273"/>
      <c r="AI196" s="273"/>
      <c r="AJ196" s="273"/>
      <c r="AK196" s="273"/>
      <c r="AL196" s="273"/>
      <c r="AM196" s="273"/>
      <c r="AN196" s="273"/>
      <c r="AO196" s="273"/>
      <c r="AP196" s="274"/>
      <c r="AQ196" s="48"/>
      <c r="AR196" s="48"/>
      <c r="AS196" s="48"/>
      <c r="AT196" s="48"/>
      <c r="AU196" s="48"/>
      <c r="AV196" s="48"/>
      <c r="AW196" s="48"/>
      <c r="AX196" s="48"/>
      <c r="AY196" s="48"/>
      <c r="AZ196" s="48"/>
      <c r="BA196" s="48"/>
      <c r="BB196" s="48"/>
      <c r="BC196" s="48"/>
      <c r="BD196" s="48"/>
    </row>
    <row r="197" spans="1:56" ht="2.25" customHeight="1" x14ac:dyDescent="0.3">
      <c r="A197" s="77"/>
      <c r="B197" s="48"/>
      <c r="C197" s="48"/>
      <c r="D197" s="48"/>
      <c r="E197" s="48"/>
      <c r="F197" s="48"/>
      <c r="G197" s="48"/>
      <c r="H197" s="48"/>
      <c r="I197" s="48"/>
      <c r="J197" s="48"/>
      <c r="K197" s="48"/>
      <c r="L197" s="48"/>
      <c r="M197" s="59"/>
      <c r="N197" s="48"/>
      <c r="O197" s="48"/>
      <c r="P197" s="48"/>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48"/>
      <c r="AR197" s="48"/>
      <c r="AS197" s="48"/>
      <c r="AT197" s="48"/>
      <c r="AU197" s="48"/>
      <c r="AV197" s="48"/>
      <c r="AW197" s="48"/>
      <c r="AX197" s="48"/>
      <c r="AY197" s="48"/>
      <c r="AZ197" s="48"/>
      <c r="BA197" s="48"/>
      <c r="BB197" s="48"/>
      <c r="BC197" s="48"/>
      <c r="BD197" s="48"/>
    </row>
    <row r="198" spans="1:56" ht="15" customHeight="1" x14ac:dyDescent="0.3">
      <c r="A198" s="77"/>
      <c r="B198" s="129" t="s">
        <v>95</v>
      </c>
      <c r="C198" s="112"/>
      <c r="D198" s="112"/>
      <c r="E198" s="112"/>
      <c r="F198" s="112"/>
      <c r="G198" s="112"/>
      <c r="H198" s="112"/>
      <c r="I198" s="112"/>
      <c r="J198" s="112"/>
      <c r="K198" s="112"/>
      <c r="L198" s="112"/>
      <c r="M198" s="112"/>
      <c r="N198" s="112"/>
      <c r="O198" s="112"/>
      <c r="P198" s="48"/>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48"/>
      <c r="AR198" s="48"/>
      <c r="AS198" s="48"/>
      <c r="AT198" s="48"/>
      <c r="AU198" s="48"/>
      <c r="AV198" s="48"/>
      <c r="AW198" s="48"/>
      <c r="AX198" s="48"/>
      <c r="AY198" s="48"/>
      <c r="AZ198" s="48"/>
      <c r="BA198" s="48"/>
      <c r="BB198" s="48"/>
      <c r="BC198" s="48"/>
      <c r="BD198" s="48"/>
    </row>
    <row r="199" spans="1:56" ht="2.25" customHeight="1" x14ac:dyDescent="0.3">
      <c r="A199" s="77"/>
      <c r="B199" s="48"/>
      <c r="C199" s="48"/>
      <c r="D199" s="48"/>
      <c r="E199" s="48"/>
      <c r="F199" s="48"/>
      <c r="G199" s="48"/>
      <c r="H199" s="48"/>
      <c r="I199" s="48"/>
      <c r="J199" s="48"/>
      <c r="K199" s="48"/>
      <c r="L199" s="48"/>
      <c r="M199" s="48"/>
      <c r="N199" s="59"/>
      <c r="O199" s="48"/>
      <c r="P199" s="48"/>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48"/>
      <c r="AR199" s="48"/>
      <c r="AS199" s="48"/>
      <c r="AT199" s="48"/>
      <c r="AU199" s="48"/>
      <c r="AV199" s="48"/>
      <c r="AW199" s="48"/>
      <c r="AX199" s="48"/>
      <c r="AY199" s="48"/>
      <c r="AZ199" s="48"/>
      <c r="BA199" s="48"/>
      <c r="BB199" s="48"/>
      <c r="BC199" s="48"/>
      <c r="BD199" s="48"/>
    </row>
    <row r="200" spans="1:56" ht="15" customHeight="1" x14ac:dyDescent="0.3">
      <c r="A200" s="77"/>
      <c r="B200" s="129" t="s">
        <v>47</v>
      </c>
      <c r="C200" s="112"/>
      <c r="D200" s="112"/>
      <c r="E200" s="112"/>
      <c r="F200" s="112"/>
      <c r="G200" s="112"/>
      <c r="H200" s="112"/>
      <c r="I200" s="112"/>
      <c r="J200" s="112"/>
      <c r="K200" s="112"/>
      <c r="L200" s="112"/>
      <c r="M200" s="112"/>
      <c r="N200" s="112"/>
      <c r="O200" s="112"/>
      <c r="P200" s="48"/>
      <c r="Q200" s="257"/>
      <c r="R200" s="258"/>
      <c r="S200" s="258"/>
      <c r="T200" s="258"/>
      <c r="U200" s="258"/>
      <c r="V200" s="258"/>
      <c r="W200" s="258"/>
      <c r="X200" s="258"/>
      <c r="Y200" s="258"/>
      <c r="Z200" s="258"/>
      <c r="AA200" s="258"/>
      <c r="AB200" s="258"/>
      <c r="AC200" s="258"/>
      <c r="AD200" s="258"/>
      <c r="AE200" s="258"/>
      <c r="AF200" s="258"/>
      <c r="AG200" s="258"/>
      <c r="AH200" s="258"/>
      <c r="AI200" s="258"/>
      <c r="AJ200" s="258"/>
      <c r="AK200" s="259"/>
      <c r="AL200" s="32"/>
      <c r="AM200" s="257"/>
      <c r="AN200" s="258"/>
      <c r="AO200" s="258"/>
      <c r="AP200" s="259"/>
      <c r="AQ200" s="48"/>
      <c r="AR200" s="48"/>
      <c r="AS200" s="48"/>
      <c r="AT200" s="48"/>
      <c r="AU200" s="48"/>
      <c r="AV200" s="48"/>
      <c r="AW200" s="48"/>
      <c r="AX200" s="48"/>
      <c r="AY200" s="48"/>
      <c r="AZ200" s="48"/>
      <c r="BA200" s="48"/>
      <c r="BB200" s="48"/>
      <c r="BC200" s="48"/>
      <c r="BD200" s="48"/>
    </row>
    <row r="201" spans="1:56" ht="2.25" customHeight="1" x14ac:dyDescent="0.3">
      <c r="A201" s="77"/>
      <c r="B201" s="48"/>
      <c r="C201" s="48"/>
      <c r="D201" s="48"/>
      <c r="E201" s="48"/>
      <c r="F201" s="48"/>
      <c r="G201" s="48"/>
      <c r="H201" s="48"/>
      <c r="I201" s="48"/>
      <c r="J201" s="48"/>
      <c r="K201" s="48"/>
      <c r="L201" s="48"/>
      <c r="M201" s="48"/>
      <c r="N201" s="59"/>
      <c r="O201" s="48"/>
      <c r="P201" s="48"/>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48"/>
      <c r="AR201" s="48"/>
      <c r="AS201" s="48"/>
      <c r="AT201" s="48"/>
      <c r="AU201" s="48"/>
      <c r="AV201" s="48"/>
      <c r="AW201" s="48"/>
      <c r="AX201" s="48"/>
      <c r="AY201" s="48"/>
      <c r="AZ201" s="48"/>
      <c r="BA201" s="48"/>
      <c r="BB201" s="48"/>
      <c r="BC201" s="48"/>
      <c r="BD201" s="48"/>
    </row>
    <row r="202" spans="1:56" ht="15" customHeight="1" x14ac:dyDescent="0.3">
      <c r="A202" s="77"/>
      <c r="B202" s="129" t="s">
        <v>48</v>
      </c>
      <c r="C202" s="112"/>
      <c r="D202" s="112"/>
      <c r="E202" s="112"/>
      <c r="F202" s="112"/>
      <c r="G202" s="112"/>
      <c r="H202" s="112"/>
      <c r="I202" s="112"/>
      <c r="J202" s="112"/>
      <c r="K202" s="112"/>
      <c r="L202" s="112"/>
      <c r="M202" s="112"/>
      <c r="N202" s="112"/>
      <c r="O202" s="112"/>
      <c r="P202" s="48"/>
      <c r="Q202" s="257"/>
      <c r="R202" s="258"/>
      <c r="S202" s="258"/>
      <c r="T202" s="259"/>
      <c r="U202" s="33"/>
      <c r="V202" s="266"/>
      <c r="W202" s="267"/>
      <c r="X202" s="267"/>
      <c r="Y202" s="267"/>
      <c r="Z202" s="267"/>
      <c r="AA202" s="267"/>
      <c r="AB202" s="267"/>
      <c r="AC202" s="267"/>
      <c r="AD202" s="267"/>
      <c r="AE202" s="267"/>
      <c r="AF202" s="267"/>
      <c r="AG202" s="267"/>
      <c r="AH202" s="267"/>
      <c r="AI202" s="267"/>
      <c r="AJ202" s="267"/>
      <c r="AK202" s="267"/>
      <c r="AL202" s="267"/>
      <c r="AM202" s="267"/>
      <c r="AN202" s="267"/>
      <c r="AO202" s="267"/>
      <c r="AP202" s="268"/>
      <c r="AQ202" s="48"/>
      <c r="AR202" s="48"/>
      <c r="AS202" s="48"/>
      <c r="AT202" s="48"/>
      <c r="AU202" s="48"/>
      <c r="AV202" s="48"/>
      <c r="AW202" s="48"/>
      <c r="AX202" s="48"/>
      <c r="AY202" s="48"/>
      <c r="AZ202" s="48"/>
      <c r="BA202" s="48"/>
      <c r="BB202" s="48"/>
      <c r="BC202" s="48"/>
      <c r="BD202" s="48"/>
    </row>
    <row r="203" spans="1:56" ht="2.25" customHeight="1" x14ac:dyDescent="0.3">
      <c r="A203" s="77"/>
      <c r="B203" s="48"/>
      <c r="C203" s="48"/>
      <c r="D203" s="48"/>
      <c r="E203" s="48"/>
      <c r="F203" s="48"/>
      <c r="G203" s="48"/>
      <c r="H203" s="48"/>
      <c r="I203" s="48"/>
      <c r="J203" s="48"/>
      <c r="K203" s="48"/>
      <c r="L203" s="48"/>
      <c r="M203" s="48"/>
      <c r="N203" s="59"/>
      <c r="O203" s="48"/>
      <c r="P203" s="48"/>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48"/>
      <c r="AR203" s="48"/>
      <c r="AS203" s="48"/>
      <c r="AT203" s="48"/>
      <c r="AU203" s="48"/>
      <c r="AV203" s="48"/>
      <c r="AW203" s="48"/>
      <c r="AX203" s="48"/>
      <c r="AY203" s="48"/>
      <c r="AZ203" s="48"/>
      <c r="BA203" s="48"/>
      <c r="BB203" s="48"/>
      <c r="BC203" s="48"/>
      <c r="BD203" s="48"/>
    </row>
    <row r="204" spans="1:56" ht="15" customHeight="1" x14ac:dyDescent="0.3">
      <c r="A204" s="77"/>
      <c r="B204" s="129" t="s">
        <v>96</v>
      </c>
      <c r="C204" s="112"/>
      <c r="D204" s="112"/>
      <c r="E204" s="112"/>
      <c r="F204" s="112"/>
      <c r="G204" s="112"/>
      <c r="H204" s="112"/>
      <c r="I204" s="112"/>
      <c r="J204" s="112"/>
      <c r="K204" s="112"/>
      <c r="L204" s="112"/>
      <c r="M204" s="112"/>
      <c r="N204" s="112"/>
      <c r="O204" s="112"/>
      <c r="P204" s="48"/>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48"/>
      <c r="AR204" s="48"/>
      <c r="AS204" s="48"/>
      <c r="AT204" s="48"/>
      <c r="AU204" s="48"/>
      <c r="AV204" s="48"/>
      <c r="AW204" s="48"/>
      <c r="AX204" s="48"/>
      <c r="AY204" s="48"/>
      <c r="AZ204" s="48"/>
      <c r="BA204" s="48"/>
      <c r="BB204" s="48"/>
      <c r="BC204" s="48"/>
      <c r="BD204" s="48"/>
    </row>
    <row r="205" spans="1:56" ht="2.25" customHeight="1" x14ac:dyDescent="0.3">
      <c r="A205" s="77"/>
      <c r="B205" s="48"/>
      <c r="C205" s="48"/>
      <c r="D205" s="48"/>
      <c r="E205" s="48"/>
      <c r="F205" s="48"/>
      <c r="G205" s="48"/>
      <c r="H205" s="48"/>
      <c r="I205" s="48"/>
      <c r="J205" s="48"/>
      <c r="K205" s="48"/>
      <c r="L205" s="48"/>
      <c r="M205" s="48"/>
      <c r="N205" s="59"/>
      <c r="O205" s="48"/>
      <c r="P205" s="48"/>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48"/>
      <c r="AR205" s="48"/>
      <c r="AS205" s="48"/>
      <c r="AT205" s="48"/>
      <c r="AU205" s="48"/>
      <c r="AV205" s="48"/>
      <c r="AW205" s="48"/>
      <c r="AX205" s="48"/>
      <c r="AY205" s="48"/>
      <c r="AZ205" s="48"/>
      <c r="BA205" s="48"/>
      <c r="BB205" s="48"/>
      <c r="BC205" s="48"/>
      <c r="BD205" s="48"/>
    </row>
    <row r="206" spans="1:56" ht="15" customHeight="1" x14ac:dyDescent="0.3">
      <c r="A206" s="77"/>
      <c r="B206" s="129" t="s">
        <v>47</v>
      </c>
      <c r="C206" s="112"/>
      <c r="D206" s="112"/>
      <c r="E206" s="112"/>
      <c r="F206" s="112"/>
      <c r="G206" s="112"/>
      <c r="H206" s="112"/>
      <c r="I206" s="112"/>
      <c r="J206" s="112"/>
      <c r="K206" s="112"/>
      <c r="L206" s="112"/>
      <c r="M206" s="112"/>
      <c r="N206" s="112"/>
      <c r="O206" s="112"/>
      <c r="P206" s="48"/>
      <c r="Q206" s="257"/>
      <c r="R206" s="258"/>
      <c r="S206" s="258"/>
      <c r="T206" s="258"/>
      <c r="U206" s="258"/>
      <c r="V206" s="258"/>
      <c r="W206" s="258"/>
      <c r="X206" s="258"/>
      <c r="Y206" s="258"/>
      <c r="Z206" s="258"/>
      <c r="AA206" s="258"/>
      <c r="AB206" s="258"/>
      <c r="AC206" s="258"/>
      <c r="AD206" s="258"/>
      <c r="AE206" s="258"/>
      <c r="AF206" s="258"/>
      <c r="AG206" s="258"/>
      <c r="AH206" s="258"/>
      <c r="AI206" s="258"/>
      <c r="AJ206" s="258"/>
      <c r="AK206" s="259"/>
      <c r="AL206" s="32"/>
      <c r="AM206" s="257"/>
      <c r="AN206" s="258"/>
      <c r="AO206" s="258"/>
      <c r="AP206" s="259"/>
      <c r="AQ206" s="48"/>
      <c r="AR206" s="48"/>
      <c r="AS206" s="48"/>
      <c r="AT206" s="48"/>
      <c r="AU206" s="48"/>
      <c r="AV206" s="48"/>
      <c r="AW206" s="48"/>
      <c r="AX206" s="48"/>
      <c r="AY206" s="48"/>
      <c r="AZ206" s="48"/>
      <c r="BA206" s="48"/>
      <c r="BB206" s="48"/>
      <c r="BC206" s="48"/>
      <c r="BD206" s="48"/>
    </row>
    <row r="207" spans="1:56" ht="2.25" customHeight="1" x14ac:dyDescent="0.3">
      <c r="A207" s="77"/>
      <c r="B207" s="48"/>
      <c r="C207" s="48"/>
      <c r="D207" s="48"/>
      <c r="E207" s="48"/>
      <c r="F207" s="48"/>
      <c r="G207" s="48"/>
      <c r="H207" s="48"/>
      <c r="I207" s="48"/>
      <c r="J207" s="48"/>
      <c r="K207" s="48"/>
      <c r="L207" s="48"/>
      <c r="M207" s="48"/>
      <c r="N207" s="59"/>
      <c r="O207" s="48"/>
      <c r="P207" s="48"/>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48"/>
      <c r="AR207" s="48"/>
      <c r="AS207" s="48"/>
      <c r="AT207" s="48"/>
      <c r="AU207" s="48"/>
      <c r="AV207" s="48"/>
      <c r="AW207" s="48"/>
      <c r="AX207" s="48"/>
      <c r="AY207" s="48"/>
      <c r="AZ207" s="48"/>
      <c r="BA207" s="48"/>
      <c r="BB207" s="48"/>
      <c r="BC207" s="48"/>
      <c r="BD207" s="48"/>
    </row>
    <row r="208" spans="1:56" ht="15" customHeight="1" x14ac:dyDescent="0.3">
      <c r="A208" s="77"/>
      <c r="B208" s="129" t="s">
        <v>48</v>
      </c>
      <c r="C208" s="112"/>
      <c r="D208" s="112"/>
      <c r="E208" s="112"/>
      <c r="F208" s="112"/>
      <c r="G208" s="112"/>
      <c r="H208" s="112"/>
      <c r="I208" s="112"/>
      <c r="J208" s="112"/>
      <c r="K208" s="112"/>
      <c r="L208" s="112"/>
      <c r="M208" s="112"/>
      <c r="N208" s="112"/>
      <c r="O208" s="112"/>
      <c r="P208" s="48"/>
      <c r="Q208" s="257"/>
      <c r="R208" s="258"/>
      <c r="S208" s="258"/>
      <c r="T208" s="259"/>
      <c r="U208" s="33"/>
      <c r="V208" s="266"/>
      <c r="W208" s="267"/>
      <c r="X208" s="267"/>
      <c r="Y208" s="267"/>
      <c r="Z208" s="267"/>
      <c r="AA208" s="267"/>
      <c r="AB208" s="267"/>
      <c r="AC208" s="267"/>
      <c r="AD208" s="267"/>
      <c r="AE208" s="267"/>
      <c r="AF208" s="267"/>
      <c r="AG208" s="267"/>
      <c r="AH208" s="267"/>
      <c r="AI208" s="267"/>
      <c r="AJ208" s="267"/>
      <c r="AK208" s="267"/>
      <c r="AL208" s="267"/>
      <c r="AM208" s="267"/>
      <c r="AN208" s="267"/>
      <c r="AO208" s="267"/>
      <c r="AP208" s="268"/>
      <c r="AQ208" s="48"/>
      <c r="AR208" s="48"/>
      <c r="AS208" s="48"/>
      <c r="AT208" s="48"/>
      <c r="AU208" s="48"/>
      <c r="AV208" s="48"/>
      <c r="AW208" s="48"/>
      <c r="AX208" s="48"/>
      <c r="AY208" s="48"/>
      <c r="AZ208" s="48"/>
      <c r="BA208" s="48"/>
      <c r="BB208" s="48"/>
      <c r="BC208" s="48"/>
      <c r="BD208" s="48"/>
    </row>
    <row r="209" spans="1:56" ht="15" customHeight="1" x14ac:dyDescent="0.3"/>
    <row r="210" spans="1:56" ht="15" customHeight="1" x14ac:dyDescent="0.3">
      <c r="A210" s="87">
        <v>22</v>
      </c>
      <c r="B210" s="181" t="s">
        <v>97</v>
      </c>
      <c r="C210" s="181"/>
      <c r="D210" s="181"/>
      <c r="E210" s="181"/>
      <c r="F210" s="181"/>
      <c r="G210" s="181"/>
      <c r="H210" s="181"/>
      <c r="I210" s="181"/>
      <c r="J210" s="181"/>
      <c r="K210" s="181"/>
      <c r="L210" s="181"/>
      <c r="M210" s="181"/>
      <c r="N210" s="181"/>
      <c r="O210" s="181"/>
      <c r="P210" s="181"/>
      <c r="Q210" s="181"/>
      <c r="R210" s="181"/>
      <c r="S210" s="181"/>
      <c r="T210" s="181"/>
      <c r="U210" s="181"/>
      <c r="V210" s="181"/>
      <c r="W210" s="181"/>
      <c r="X210" s="181"/>
      <c r="Y210" s="181"/>
      <c r="Z210" s="181"/>
      <c r="AA210" s="181"/>
      <c r="AB210" s="181"/>
      <c r="AC210" s="181"/>
      <c r="AD210" s="181"/>
      <c r="AE210" s="181"/>
      <c r="AF210" s="181"/>
      <c r="AG210" s="181"/>
      <c r="AH210" s="181"/>
      <c r="AI210" s="181"/>
      <c r="AJ210" s="181"/>
      <c r="AK210" s="181"/>
      <c r="AL210" s="181"/>
      <c r="AM210" s="181"/>
      <c r="AN210" s="181"/>
      <c r="AO210" s="181"/>
      <c r="AP210" s="181"/>
    </row>
    <row r="211" spans="1:56" ht="2.25" customHeight="1" x14ac:dyDescent="0.3">
      <c r="A211" s="87"/>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c r="AG211" s="91"/>
      <c r="AH211" s="91"/>
      <c r="AI211" s="91"/>
      <c r="AJ211" s="91"/>
      <c r="AK211" s="91"/>
      <c r="AL211" s="91"/>
      <c r="AM211" s="91"/>
      <c r="AN211" s="91"/>
      <c r="AO211" s="91"/>
      <c r="AP211" s="91"/>
    </row>
    <row r="212" spans="1:56" ht="15" customHeight="1" x14ac:dyDescent="0.3">
      <c r="A212" s="67"/>
      <c r="B212" s="182" t="s">
        <v>17</v>
      </c>
      <c r="C212" s="183"/>
      <c r="D212" s="127" t="s">
        <v>98</v>
      </c>
      <c r="E212" s="127"/>
      <c r="F212" s="127"/>
      <c r="G212" s="127"/>
      <c r="H212" s="127"/>
      <c r="I212" s="127"/>
      <c r="J212" s="127"/>
      <c r="K212" s="127"/>
      <c r="L212" s="127"/>
      <c r="M212" s="127"/>
      <c r="N212" s="127"/>
      <c r="O212" s="127"/>
      <c r="P212" s="127"/>
      <c r="Q212" s="127"/>
      <c r="R212" s="127"/>
      <c r="S212" s="127"/>
      <c r="T212" s="127"/>
      <c r="U212" s="99" t="s">
        <v>99</v>
      </c>
      <c r="V212" s="99"/>
      <c r="W212" s="99"/>
      <c r="X212" s="99"/>
      <c r="Y212" s="99"/>
      <c r="Z212" s="99"/>
      <c r="AA212" s="99"/>
      <c r="AB212" s="99"/>
      <c r="AC212" s="99"/>
      <c r="AD212" s="99"/>
      <c r="AE212" s="99"/>
      <c r="AF212" s="99"/>
      <c r="AG212" s="99"/>
      <c r="AH212" s="99"/>
      <c r="AI212" s="99"/>
      <c r="AJ212" s="99"/>
      <c r="AK212" s="99"/>
      <c r="AL212" s="99"/>
      <c r="AM212" s="99"/>
      <c r="AN212" s="99"/>
      <c r="AO212" s="99"/>
      <c r="AP212" s="99"/>
      <c r="AQ212" s="48"/>
      <c r="AR212" s="48"/>
      <c r="AS212" s="48"/>
      <c r="AT212" s="48"/>
      <c r="AU212" s="48"/>
      <c r="AV212" s="48"/>
      <c r="AW212" s="48"/>
      <c r="AX212" s="48"/>
      <c r="AY212" s="48"/>
      <c r="AZ212" s="48"/>
      <c r="BA212" s="48"/>
      <c r="BB212" s="48"/>
      <c r="BC212" s="48"/>
      <c r="BD212" s="48"/>
    </row>
    <row r="213" spans="1:56" ht="15" customHeight="1" x14ac:dyDescent="0.3">
      <c r="A213" s="67"/>
      <c r="B213" s="99" t="s">
        <v>100</v>
      </c>
      <c r="C213" s="99"/>
      <c r="D213" s="99"/>
      <c r="E213" s="99"/>
      <c r="F213" s="99"/>
      <c r="G213" s="99"/>
      <c r="H213" s="99"/>
      <c r="I213" s="99"/>
      <c r="J213" s="99"/>
      <c r="K213" s="99"/>
      <c r="L213" s="99"/>
      <c r="M213" s="99"/>
      <c r="N213" s="99"/>
      <c r="O213" s="99"/>
      <c r="P213" s="99"/>
      <c r="Q213" s="99"/>
      <c r="R213" s="99"/>
      <c r="S213" s="99"/>
      <c r="T213" s="99"/>
      <c r="U213" s="99"/>
      <c r="V213" s="99"/>
      <c r="W213" s="99"/>
      <c r="X213" s="99"/>
      <c r="Y213" s="99"/>
      <c r="Z213" s="99"/>
      <c r="AA213" s="99"/>
      <c r="AB213" s="99"/>
      <c r="AC213" s="99"/>
      <c r="AD213" s="99"/>
      <c r="AE213" s="99"/>
      <c r="AF213" s="99"/>
      <c r="AG213" s="99"/>
      <c r="AH213" s="99"/>
      <c r="AI213" s="99"/>
      <c r="AJ213" s="99"/>
      <c r="AK213" s="99"/>
      <c r="AL213" s="99"/>
      <c r="AM213" s="99"/>
      <c r="AN213" s="99"/>
      <c r="AO213" s="99"/>
      <c r="AP213" s="99"/>
      <c r="AQ213" s="48"/>
      <c r="AR213" s="48"/>
      <c r="AS213" s="48"/>
      <c r="AT213" s="48"/>
      <c r="AU213" s="48"/>
      <c r="AV213" s="48"/>
      <c r="AW213" s="48"/>
      <c r="AX213" s="48"/>
      <c r="AY213" s="48"/>
      <c r="AZ213" s="48"/>
      <c r="BA213" s="48"/>
      <c r="BB213" s="48"/>
      <c r="BC213" s="48"/>
      <c r="BD213" s="48"/>
    </row>
    <row r="214" spans="1:56" ht="2.25" customHeight="1" x14ac:dyDescent="0.3">
      <c r="A214" s="67"/>
      <c r="B214" s="73"/>
      <c r="C214" s="74"/>
      <c r="D214" s="75"/>
      <c r="E214" s="75"/>
      <c r="F214" s="75"/>
      <c r="G214" s="75"/>
      <c r="H214" s="75"/>
      <c r="I214" s="75"/>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48"/>
      <c r="AR214" s="48"/>
      <c r="AS214" s="48"/>
      <c r="AT214" s="48"/>
      <c r="AU214" s="48"/>
      <c r="AV214" s="48"/>
      <c r="AW214" s="48"/>
      <c r="AX214" s="48"/>
      <c r="AY214" s="48"/>
      <c r="AZ214" s="48"/>
      <c r="BA214" s="48"/>
      <c r="BB214" s="48"/>
      <c r="BC214" s="48"/>
      <c r="BD214" s="48"/>
    </row>
    <row r="215" spans="1:56" ht="15" customHeight="1" x14ac:dyDescent="0.3">
      <c r="A215" s="67"/>
      <c r="C215" s="177" t="s">
        <v>101</v>
      </c>
      <c r="D215" s="177"/>
      <c r="E215" s="177"/>
      <c r="F215" s="177"/>
      <c r="G215" s="177"/>
      <c r="H215" s="177"/>
      <c r="I215" s="177"/>
      <c r="J215" s="177"/>
      <c r="K215" s="177"/>
      <c r="L215" s="177"/>
      <c r="M215" s="177"/>
      <c r="N215" s="177"/>
      <c r="O215" s="177"/>
      <c r="P215" s="177"/>
      <c r="Q215" s="177"/>
      <c r="R215" s="177"/>
      <c r="S215" s="177"/>
      <c r="T215" s="177"/>
      <c r="U215" s="177"/>
      <c r="V215" s="177"/>
      <c r="W215" s="177"/>
      <c r="X215" s="177"/>
      <c r="Y215" s="177"/>
      <c r="Z215" s="177"/>
      <c r="AA215" s="177"/>
      <c r="AB215" s="177"/>
      <c r="AC215" s="177"/>
      <c r="AD215" s="177"/>
      <c r="AE215" s="177"/>
      <c r="AF215" s="177"/>
      <c r="AG215" s="177"/>
      <c r="AH215" s="177"/>
      <c r="AI215" s="177"/>
      <c r="AJ215" s="177"/>
      <c r="AK215" s="177"/>
      <c r="AL215" s="177"/>
      <c r="AM215" s="177"/>
      <c r="AN215" s="177"/>
      <c r="AO215" s="177"/>
      <c r="AP215" s="177"/>
      <c r="AQ215" s="48"/>
      <c r="AR215" s="48"/>
      <c r="AS215" s="48"/>
      <c r="AT215" s="48"/>
      <c r="AU215" s="48"/>
      <c r="AV215" s="48"/>
      <c r="AW215" s="48"/>
      <c r="AX215" s="48"/>
      <c r="AY215" s="48"/>
      <c r="AZ215" s="48"/>
      <c r="BA215" s="48"/>
      <c r="BB215" s="48"/>
      <c r="BC215" s="48"/>
      <c r="BD215" s="48"/>
    </row>
    <row r="216" spans="1:56" ht="2.25" customHeight="1" x14ac:dyDescent="0.3">
      <c r="A216" s="67"/>
      <c r="B216" s="85"/>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c r="AG216" s="85"/>
      <c r="AH216" s="85"/>
      <c r="AI216" s="85"/>
      <c r="AJ216" s="85"/>
      <c r="AK216" s="85"/>
      <c r="AL216" s="85"/>
      <c r="AM216" s="85"/>
      <c r="AN216" s="85"/>
      <c r="AO216" s="85"/>
      <c r="AP216" s="85"/>
      <c r="AQ216" s="48"/>
      <c r="AR216" s="48"/>
      <c r="AS216" s="48"/>
      <c r="AT216" s="48"/>
      <c r="AU216" s="48"/>
      <c r="AV216" s="48"/>
      <c r="AW216" s="48"/>
      <c r="AX216" s="48"/>
      <c r="AY216" s="48"/>
      <c r="AZ216" s="48"/>
      <c r="BA216" s="48"/>
      <c r="BB216" s="48"/>
      <c r="BC216" s="48"/>
      <c r="BD216" s="48"/>
    </row>
    <row r="217" spans="1:56" ht="15" customHeight="1" x14ac:dyDescent="0.3">
      <c r="D217" s="180" t="s">
        <v>102</v>
      </c>
      <c r="E217" s="180"/>
      <c r="F217" s="180"/>
      <c r="G217" s="180"/>
      <c r="H217" s="180"/>
      <c r="I217" s="180"/>
      <c r="J217" s="180"/>
      <c r="K217" s="180"/>
      <c r="L217" s="180"/>
      <c r="M217" s="180"/>
      <c r="N217" s="180"/>
      <c r="O217" s="180"/>
      <c r="P217" s="180"/>
      <c r="Q217" s="180"/>
      <c r="R217" s="180"/>
      <c r="S217" s="180"/>
      <c r="T217" s="180"/>
      <c r="U217" s="180"/>
      <c r="V217" s="180"/>
      <c r="W217" s="180"/>
      <c r="X217" s="180"/>
      <c r="Y217" s="180"/>
      <c r="Z217" s="180"/>
      <c r="AA217" s="180"/>
      <c r="AB217" s="180"/>
      <c r="AC217" s="180"/>
      <c r="AD217" s="180"/>
      <c r="AE217" s="180"/>
      <c r="AF217" s="180"/>
      <c r="AG217" s="180"/>
      <c r="AH217" s="180"/>
      <c r="AI217" s="180"/>
      <c r="AJ217" s="180"/>
      <c r="AK217" s="180"/>
      <c r="AL217" s="180"/>
      <c r="AM217" s="180"/>
      <c r="AN217" s="180"/>
      <c r="AO217" s="180"/>
      <c r="AP217" s="180"/>
    </row>
    <row r="218" spans="1:56" ht="15" customHeight="1" x14ac:dyDescent="0.3">
      <c r="C218" s="90"/>
      <c r="D218" s="180"/>
      <c r="E218" s="180"/>
      <c r="F218" s="180"/>
      <c r="G218" s="180"/>
      <c r="H218" s="180"/>
      <c r="I218" s="180"/>
      <c r="J218" s="180"/>
      <c r="K218" s="180"/>
      <c r="L218" s="180"/>
      <c r="M218" s="180"/>
      <c r="N218" s="180"/>
      <c r="O218" s="180"/>
      <c r="P218" s="180"/>
      <c r="Q218" s="180"/>
      <c r="R218" s="180"/>
      <c r="S218" s="180"/>
      <c r="T218" s="180"/>
      <c r="U218" s="180"/>
      <c r="V218" s="180"/>
      <c r="W218" s="180"/>
      <c r="X218" s="180"/>
      <c r="Y218" s="180"/>
      <c r="Z218" s="180"/>
      <c r="AA218" s="180"/>
      <c r="AB218" s="180"/>
      <c r="AC218" s="180"/>
      <c r="AD218" s="180"/>
      <c r="AE218" s="180"/>
      <c r="AF218" s="180"/>
      <c r="AG218" s="180"/>
      <c r="AH218" s="180"/>
      <c r="AI218" s="180"/>
      <c r="AJ218" s="180"/>
      <c r="AK218" s="180"/>
      <c r="AL218" s="180"/>
      <c r="AM218" s="180"/>
      <c r="AN218" s="180"/>
      <c r="AO218" s="180"/>
      <c r="AP218" s="180"/>
    </row>
    <row r="219" spans="1:56" ht="15" customHeight="1" x14ac:dyDescent="0.3">
      <c r="C219" s="90"/>
      <c r="D219" s="180"/>
      <c r="E219" s="180"/>
      <c r="F219" s="180"/>
      <c r="G219" s="180"/>
      <c r="H219" s="180"/>
      <c r="I219" s="180"/>
      <c r="J219" s="180"/>
      <c r="K219" s="180"/>
      <c r="L219" s="180"/>
      <c r="M219" s="180"/>
      <c r="N219" s="180"/>
      <c r="O219" s="180"/>
      <c r="P219" s="180"/>
      <c r="Q219" s="180"/>
      <c r="R219" s="180"/>
      <c r="S219" s="180"/>
      <c r="T219" s="180"/>
      <c r="U219" s="180"/>
      <c r="V219" s="180"/>
      <c r="W219" s="180"/>
      <c r="X219" s="180"/>
      <c r="Y219" s="180"/>
      <c r="Z219" s="180"/>
      <c r="AA219" s="180"/>
      <c r="AB219" s="180"/>
      <c r="AC219" s="180"/>
      <c r="AD219" s="180"/>
      <c r="AE219" s="180"/>
      <c r="AF219" s="180"/>
      <c r="AG219" s="180"/>
      <c r="AH219" s="180"/>
      <c r="AI219" s="180"/>
      <c r="AJ219" s="180"/>
      <c r="AK219" s="180"/>
      <c r="AL219" s="180"/>
      <c r="AM219" s="180"/>
      <c r="AN219" s="180"/>
      <c r="AO219" s="180"/>
      <c r="AP219" s="180"/>
    </row>
    <row r="220" spans="1:56" ht="15" customHeight="1" x14ac:dyDescent="0.3">
      <c r="C220" s="90"/>
      <c r="D220" s="180"/>
      <c r="E220" s="180"/>
      <c r="F220" s="180"/>
      <c r="G220" s="180"/>
      <c r="H220" s="180"/>
      <c r="I220" s="180"/>
      <c r="J220" s="180"/>
      <c r="K220" s="180"/>
      <c r="L220" s="180"/>
      <c r="M220" s="180"/>
      <c r="N220" s="180"/>
      <c r="O220" s="180"/>
      <c r="P220" s="180"/>
      <c r="Q220" s="180"/>
      <c r="R220" s="180"/>
      <c r="S220" s="180"/>
      <c r="T220" s="180"/>
      <c r="U220" s="180"/>
      <c r="V220" s="180"/>
      <c r="W220" s="180"/>
      <c r="X220" s="180"/>
      <c r="Y220" s="180"/>
      <c r="Z220" s="180"/>
      <c r="AA220" s="180"/>
      <c r="AB220" s="180"/>
      <c r="AC220" s="180"/>
      <c r="AD220" s="180"/>
      <c r="AE220" s="180"/>
      <c r="AF220" s="180"/>
      <c r="AG220" s="180"/>
      <c r="AH220" s="180"/>
      <c r="AI220" s="180"/>
      <c r="AJ220" s="180"/>
      <c r="AK220" s="180"/>
      <c r="AL220" s="180"/>
      <c r="AM220" s="180"/>
      <c r="AN220" s="180"/>
      <c r="AO220" s="180"/>
      <c r="AP220" s="180"/>
    </row>
    <row r="221" spans="1:56" ht="15" customHeight="1" x14ac:dyDescent="0.3">
      <c r="C221" s="90"/>
      <c r="D221" s="180"/>
      <c r="E221" s="180"/>
      <c r="F221" s="180"/>
      <c r="G221" s="180"/>
      <c r="H221" s="180"/>
      <c r="I221" s="180"/>
      <c r="J221" s="180"/>
      <c r="K221" s="180"/>
      <c r="L221" s="180"/>
      <c r="M221" s="180"/>
      <c r="N221" s="180"/>
      <c r="O221" s="180"/>
      <c r="P221" s="180"/>
      <c r="Q221" s="180"/>
      <c r="R221" s="180"/>
      <c r="S221" s="180"/>
      <c r="T221" s="180"/>
      <c r="U221" s="180"/>
      <c r="V221" s="180"/>
      <c r="W221" s="180"/>
      <c r="X221" s="180"/>
      <c r="Y221" s="180"/>
      <c r="Z221" s="180"/>
      <c r="AA221" s="180"/>
      <c r="AB221" s="180"/>
      <c r="AC221" s="180"/>
      <c r="AD221" s="180"/>
      <c r="AE221" s="180"/>
      <c r="AF221" s="180"/>
      <c r="AG221" s="180"/>
      <c r="AH221" s="180"/>
      <c r="AI221" s="180"/>
      <c r="AJ221" s="180"/>
      <c r="AK221" s="180"/>
      <c r="AL221" s="180"/>
      <c r="AM221" s="180"/>
      <c r="AN221" s="180"/>
      <c r="AO221" s="180"/>
      <c r="AP221" s="180"/>
    </row>
    <row r="222" spans="1:56" ht="15" customHeight="1" x14ac:dyDescent="0.3">
      <c r="C222" s="90"/>
      <c r="D222" s="180"/>
      <c r="E222" s="180"/>
      <c r="F222" s="180"/>
      <c r="G222" s="180"/>
      <c r="H222" s="180"/>
      <c r="I222" s="180"/>
      <c r="J222" s="180"/>
      <c r="K222" s="180"/>
      <c r="L222" s="180"/>
      <c r="M222" s="180"/>
      <c r="N222" s="180"/>
      <c r="O222" s="180"/>
      <c r="P222" s="180"/>
      <c r="Q222" s="180"/>
      <c r="R222" s="180"/>
      <c r="S222" s="180"/>
      <c r="T222" s="180"/>
      <c r="U222" s="180"/>
      <c r="V222" s="180"/>
      <c r="W222" s="180"/>
      <c r="X222" s="180"/>
      <c r="Y222" s="180"/>
      <c r="Z222" s="180"/>
      <c r="AA222" s="180"/>
      <c r="AB222" s="180"/>
      <c r="AC222" s="180"/>
      <c r="AD222" s="180"/>
      <c r="AE222" s="180"/>
      <c r="AF222" s="180"/>
      <c r="AG222" s="180"/>
      <c r="AH222" s="180"/>
      <c r="AI222" s="180"/>
      <c r="AJ222" s="180"/>
      <c r="AK222" s="180"/>
      <c r="AL222" s="180"/>
      <c r="AM222" s="180"/>
      <c r="AN222" s="180"/>
      <c r="AO222" s="180"/>
      <c r="AP222" s="180"/>
    </row>
    <row r="223" spans="1:56" ht="2.25" customHeight="1" x14ac:dyDescent="0.3">
      <c r="C223" s="89"/>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c r="AK223" s="89"/>
      <c r="AL223" s="89"/>
      <c r="AM223" s="89"/>
      <c r="AN223" s="89"/>
      <c r="AO223" s="89"/>
      <c r="AP223" s="89"/>
    </row>
    <row r="224" spans="1:56" ht="15" customHeight="1" x14ac:dyDescent="0.3">
      <c r="D224" s="180" t="s">
        <v>103</v>
      </c>
      <c r="E224" s="180"/>
      <c r="F224" s="180"/>
      <c r="G224" s="180"/>
      <c r="H224" s="180"/>
      <c r="I224" s="180"/>
      <c r="J224" s="180"/>
      <c r="K224" s="180"/>
      <c r="L224" s="180"/>
      <c r="M224" s="180"/>
      <c r="N224" s="180"/>
      <c r="O224" s="180"/>
      <c r="P224" s="180"/>
      <c r="Q224" s="180"/>
      <c r="R224" s="180"/>
      <c r="S224" s="180"/>
      <c r="T224" s="180"/>
      <c r="U224" s="180"/>
      <c r="V224" s="180"/>
      <c r="W224" s="180"/>
      <c r="X224" s="180"/>
      <c r="Y224" s="180"/>
      <c r="Z224" s="180"/>
      <c r="AA224" s="180"/>
      <c r="AB224" s="180"/>
      <c r="AC224" s="180"/>
      <c r="AD224" s="180"/>
      <c r="AE224" s="180"/>
      <c r="AF224" s="180"/>
      <c r="AG224" s="180"/>
      <c r="AH224" s="180"/>
      <c r="AI224" s="180"/>
      <c r="AJ224" s="180"/>
      <c r="AK224" s="180"/>
      <c r="AL224" s="180"/>
      <c r="AM224" s="180"/>
      <c r="AN224" s="180"/>
      <c r="AO224" s="180"/>
      <c r="AP224" s="180"/>
    </row>
    <row r="225" spans="1:56" ht="15" customHeight="1" x14ac:dyDescent="0.3">
      <c r="C225" s="90"/>
      <c r="D225" s="180"/>
      <c r="E225" s="180"/>
      <c r="F225" s="180"/>
      <c r="G225" s="180"/>
      <c r="H225" s="180"/>
      <c r="I225" s="180"/>
      <c r="J225" s="180"/>
      <c r="K225" s="180"/>
      <c r="L225" s="180"/>
      <c r="M225" s="180"/>
      <c r="N225" s="180"/>
      <c r="O225" s="180"/>
      <c r="P225" s="180"/>
      <c r="Q225" s="180"/>
      <c r="R225" s="180"/>
      <c r="S225" s="180"/>
      <c r="T225" s="180"/>
      <c r="U225" s="180"/>
      <c r="V225" s="180"/>
      <c r="W225" s="180"/>
      <c r="X225" s="180"/>
      <c r="Y225" s="180"/>
      <c r="Z225" s="180"/>
      <c r="AA225" s="180"/>
      <c r="AB225" s="180"/>
      <c r="AC225" s="180"/>
      <c r="AD225" s="180"/>
      <c r="AE225" s="180"/>
      <c r="AF225" s="180"/>
      <c r="AG225" s="180"/>
      <c r="AH225" s="180"/>
      <c r="AI225" s="180"/>
      <c r="AJ225" s="180"/>
      <c r="AK225" s="180"/>
      <c r="AL225" s="180"/>
      <c r="AM225" s="180"/>
      <c r="AN225" s="180"/>
      <c r="AO225" s="180"/>
      <c r="AP225" s="180"/>
    </row>
    <row r="226" spans="1:56" ht="15" customHeight="1" x14ac:dyDescent="0.3">
      <c r="C226" s="90"/>
      <c r="D226" s="180"/>
      <c r="E226" s="180"/>
      <c r="F226" s="180"/>
      <c r="G226" s="180"/>
      <c r="H226" s="180"/>
      <c r="I226" s="180"/>
      <c r="J226" s="180"/>
      <c r="K226" s="180"/>
      <c r="L226" s="180"/>
      <c r="M226" s="180"/>
      <c r="N226" s="180"/>
      <c r="O226" s="180"/>
      <c r="P226" s="180"/>
      <c r="Q226" s="180"/>
      <c r="R226" s="180"/>
      <c r="S226" s="180"/>
      <c r="T226" s="180"/>
      <c r="U226" s="180"/>
      <c r="V226" s="180"/>
      <c r="W226" s="180"/>
      <c r="X226" s="180"/>
      <c r="Y226" s="180"/>
      <c r="Z226" s="180"/>
      <c r="AA226" s="180"/>
      <c r="AB226" s="180"/>
      <c r="AC226" s="180"/>
      <c r="AD226" s="180"/>
      <c r="AE226" s="180"/>
      <c r="AF226" s="180"/>
      <c r="AG226" s="180"/>
      <c r="AH226" s="180"/>
      <c r="AI226" s="180"/>
      <c r="AJ226" s="180"/>
      <c r="AK226" s="180"/>
      <c r="AL226" s="180"/>
      <c r="AM226" s="180"/>
      <c r="AN226" s="180"/>
      <c r="AO226" s="180"/>
      <c r="AP226" s="180"/>
    </row>
    <row r="227" spans="1:56" ht="2.25" customHeight="1" x14ac:dyDescent="0.3">
      <c r="C227" s="89"/>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row>
    <row r="228" spans="1:56" ht="15" customHeight="1" x14ac:dyDescent="0.3">
      <c r="A228" s="67"/>
      <c r="C228" s="177" t="s">
        <v>41</v>
      </c>
      <c r="D228" s="177"/>
      <c r="E228" s="177"/>
      <c r="F228" s="177"/>
      <c r="G228" s="177"/>
      <c r="H228" s="177"/>
      <c r="I228" s="177"/>
      <c r="J228" s="177"/>
      <c r="K228" s="177"/>
      <c r="L228" s="177"/>
      <c r="M228" s="177"/>
      <c r="N228" s="177"/>
      <c r="O228" s="177"/>
      <c r="P228" s="177"/>
      <c r="Q228" s="177"/>
      <c r="R228" s="177"/>
      <c r="S228" s="177"/>
      <c r="T228" s="177"/>
      <c r="U228" s="177"/>
      <c r="V228" s="177"/>
      <c r="W228" s="177"/>
      <c r="X228" s="177"/>
      <c r="Y228" s="177"/>
      <c r="Z228" s="177"/>
      <c r="AA228" s="177"/>
      <c r="AB228" s="177"/>
      <c r="AC228" s="177"/>
      <c r="AD228" s="177"/>
      <c r="AE228" s="177"/>
      <c r="AF228" s="177"/>
      <c r="AG228" s="177"/>
      <c r="AH228" s="177"/>
      <c r="AI228" s="177"/>
      <c r="AJ228" s="177"/>
      <c r="AK228" s="177"/>
      <c r="AL228" s="177"/>
      <c r="AM228" s="177"/>
      <c r="AN228" s="177"/>
      <c r="AO228" s="177"/>
      <c r="AP228" s="177"/>
      <c r="AQ228" s="48"/>
      <c r="AR228" s="48"/>
      <c r="AS228" s="48"/>
      <c r="AT228" s="48"/>
      <c r="AU228" s="48"/>
      <c r="AV228" s="48"/>
      <c r="AW228" s="48"/>
      <c r="AX228" s="48"/>
      <c r="AY228" s="48"/>
      <c r="AZ228" s="48"/>
      <c r="BA228" s="48"/>
      <c r="BB228" s="48"/>
      <c r="BC228" s="48"/>
      <c r="BD228" s="48"/>
    </row>
    <row r="229" spans="1:56" ht="15" customHeight="1" x14ac:dyDescent="0.3">
      <c r="A229" s="77"/>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row>
    <row r="230" spans="1:56" ht="15" customHeight="1" x14ac:dyDescent="0.3">
      <c r="A230" s="77"/>
      <c r="B230" s="119" t="s">
        <v>104</v>
      </c>
      <c r="C230" s="119"/>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20"/>
      <c r="AQ230" s="48"/>
      <c r="AR230" s="48"/>
      <c r="AS230" s="48"/>
      <c r="AT230" s="48"/>
      <c r="AU230" s="48"/>
      <c r="AV230" s="48"/>
      <c r="AW230" s="48"/>
      <c r="AX230" s="48"/>
      <c r="AY230" s="48"/>
      <c r="AZ230" s="48"/>
      <c r="BA230" s="48"/>
      <c r="BB230" s="48"/>
      <c r="BC230" s="48"/>
      <c r="BD230" s="48"/>
    </row>
    <row r="231" spans="1:56" ht="15" customHeight="1" x14ac:dyDescent="0.3">
      <c r="A231" s="77"/>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row>
    <row r="232" spans="1:56" ht="15" customHeight="1" x14ac:dyDescent="0.3">
      <c r="A232" s="77">
        <v>23</v>
      </c>
      <c r="B232" s="168" t="s">
        <v>105</v>
      </c>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c r="AO232" s="112"/>
      <c r="AP232" s="112"/>
      <c r="AQ232" s="48"/>
      <c r="AR232" s="48"/>
      <c r="AS232" s="48"/>
      <c r="AT232" s="48"/>
      <c r="AU232" s="48"/>
      <c r="AV232" s="48"/>
      <c r="AW232" s="48"/>
      <c r="AX232" s="48"/>
      <c r="AY232" s="48"/>
      <c r="AZ232" s="48"/>
      <c r="BA232" s="48"/>
      <c r="BB232" s="48"/>
      <c r="BC232" s="48"/>
      <c r="BD232" s="48"/>
    </row>
    <row r="233" spans="1:56" ht="2.25" customHeight="1" x14ac:dyDescent="0.3">
      <c r="A233" s="77"/>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row>
    <row r="234" spans="1:56" ht="15" customHeight="1" x14ac:dyDescent="0.3">
      <c r="A234" s="77"/>
      <c r="B234" s="96" t="s">
        <v>106</v>
      </c>
      <c r="C234" s="96"/>
      <c r="D234" s="96"/>
      <c r="E234" s="96"/>
      <c r="F234" s="96"/>
      <c r="G234" s="96"/>
      <c r="H234" s="96"/>
      <c r="I234" s="96"/>
      <c r="J234" s="96"/>
      <c r="K234" s="96"/>
      <c r="L234" s="96"/>
      <c r="M234" s="96"/>
      <c r="N234" s="96"/>
      <c r="O234" s="96"/>
      <c r="P234" s="96"/>
      <c r="Q234" s="96"/>
      <c r="R234" s="96"/>
      <c r="S234" s="96"/>
      <c r="T234" s="96"/>
      <c r="U234" s="96"/>
      <c r="V234" s="96"/>
      <c r="W234" s="96"/>
      <c r="X234" s="96"/>
      <c r="Y234" s="96"/>
      <c r="Z234" s="96"/>
      <c r="AA234" s="96"/>
      <c r="AB234" s="96"/>
      <c r="AC234" s="96"/>
      <c r="AD234" s="96"/>
      <c r="AE234" s="96"/>
      <c r="AF234" s="96"/>
      <c r="AG234" s="96"/>
      <c r="AH234" s="96"/>
      <c r="AI234" s="96"/>
      <c r="AJ234" s="96"/>
      <c r="AK234" s="96"/>
      <c r="AL234" s="96"/>
      <c r="AM234" s="96"/>
      <c r="AN234" s="96"/>
      <c r="AO234" s="96"/>
      <c r="AP234" s="96"/>
      <c r="AQ234" s="48"/>
      <c r="AR234" s="48"/>
      <c r="AS234" s="48"/>
      <c r="AT234" s="48"/>
      <c r="AU234" s="48"/>
      <c r="AV234" s="48"/>
      <c r="AW234" s="48"/>
      <c r="AX234" s="48"/>
      <c r="AY234" s="48"/>
      <c r="AZ234" s="48"/>
      <c r="BA234" s="48"/>
      <c r="BB234" s="48"/>
      <c r="BC234" s="48"/>
      <c r="BD234" s="48"/>
    </row>
    <row r="235" spans="1:56" ht="2.25" customHeight="1" x14ac:dyDescent="0.3">
      <c r="A235" s="77"/>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c r="BA235" s="48"/>
      <c r="BB235" s="48"/>
      <c r="BC235" s="48"/>
      <c r="BD235" s="48"/>
    </row>
    <row r="236" spans="1:56" ht="15" customHeight="1" x14ac:dyDescent="0.3">
      <c r="A236" s="77"/>
      <c r="B236" s="48"/>
      <c r="C236" s="112" t="s">
        <v>107</v>
      </c>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c r="AO236" s="112"/>
      <c r="AP236" s="112"/>
      <c r="AQ236" s="48"/>
      <c r="AR236" s="48"/>
      <c r="AS236" s="48"/>
      <c r="AT236" s="48"/>
      <c r="AU236" s="48"/>
      <c r="AV236" s="48"/>
      <c r="AW236" s="48"/>
      <c r="AX236" s="48"/>
      <c r="AY236" s="48"/>
      <c r="AZ236" s="48"/>
      <c r="BA236" s="48"/>
      <c r="BB236" s="48"/>
      <c r="BC236" s="48"/>
      <c r="BD236" s="48"/>
    </row>
    <row r="237" spans="1:56" ht="2.25" customHeight="1" x14ac:dyDescent="0.3">
      <c r="A237" s="77"/>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c r="BA237" s="48"/>
      <c r="BB237" s="48"/>
      <c r="BC237" s="48"/>
      <c r="BD237" s="48"/>
    </row>
    <row r="238" spans="1:56" ht="15" customHeight="1" x14ac:dyDescent="0.3">
      <c r="A238" s="77"/>
      <c r="B238" s="48"/>
      <c r="C238" s="112" t="s">
        <v>108</v>
      </c>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c r="AO238" s="112"/>
      <c r="AP238" s="112"/>
      <c r="AQ238" s="48"/>
      <c r="AR238" s="48"/>
      <c r="AS238" s="48"/>
      <c r="AT238" s="48"/>
      <c r="AU238" s="48"/>
      <c r="AV238" s="48"/>
      <c r="AW238" s="48"/>
      <c r="AX238" s="48"/>
      <c r="AY238" s="48"/>
      <c r="AZ238" s="48"/>
      <c r="BA238" s="48"/>
      <c r="BB238" s="48"/>
      <c r="BC238" s="48"/>
      <c r="BD238" s="48"/>
    </row>
    <row r="239" spans="1:56" ht="15" customHeight="1" x14ac:dyDescent="0.3">
      <c r="A239" s="77"/>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8"/>
      <c r="BB239" s="48"/>
      <c r="BC239" s="48"/>
      <c r="BD239" s="48"/>
    </row>
    <row r="240" spans="1:56" ht="2.25" customHeight="1" x14ac:dyDescent="0.3">
      <c r="A240" s="77"/>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row>
    <row r="241" spans="1:56" ht="15" customHeight="1" x14ac:dyDescent="0.3">
      <c r="A241" s="77">
        <v>24</v>
      </c>
      <c r="B241" s="100" t="s">
        <v>109</v>
      </c>
      <c r="C241" s="100"/>
      <c r="D241" s="100"/>
      <c r="E241" s="100"/>
      <c r="F241" s="100"/>
      <c r="G241" s="100"/>
      <c r="H241" s="100"/>
      <c r="I241" s="100"/>
      <c r="J241" s="100"/>
      <c r="K241" s="100"/>
      <c r="L241" s="100"/>
      <c r="M241" s="100"/>
      <c r="N241" s="100"/>
      <c r="O241" s="100"/>
      <c r="P241" s="100"/>
      <c r="Q241" s="100"/>
      <c r="R241" s="100"/>
      <c r="S241" s="100"/>
      <c r="T241" s="100"/>
      <c r="U241" s="100"/>
      <c r="V241" s="100"/>
      <c r="W241" s="100"/>
      <c r="X241" s="100"/>
      <c r="Y241" s="100"/>
      <c r="Z241" s="100"/>
      <c r="AA241" s="100"/>
      <c r="AB241" s="100"/>
      <c r="AC241" s="100"/>
      <c r="AD241" s="100"/>
      <c r="AE241" s="100"/>
      <c r="AF241" s="100"/>
      <c r="AG241" s="100"/>
      <c r="AH241" s="100"/>
      <c r="AI241" s="100"/>
      <c r="AJ241" s="100"/>
      <c r="AK241" s="100"/>
      <c r="AL241" s="100"/>
      <c r="AM241" s="100"/>
      <c r="AN241" s="100"/>
      <c r="AO241" s="100"/>
      <c r="AP241" s="100"/>
      <c r="AQ241" s="48"/>
      <c r="AR241" s="48"/>
      <c r="AS241" s="48"/>
      <c r="AT241" s="48"/>
      <c r="AU241" s="48"/>
      <c r="AV241" s="48"/>
      <c r="AW241" s="48"/>
      <c r="AX241" s="48"/>
      <c r="AY241" s="48"/>
      <c r="AZ241" s="48"/>
      <c r="BA241" s="48"/>
      <c r="BB241" s="48"/>
      <c r="BC241" s="48"/>
      <c r="BD241" s="48"/>
    </row>
    <row r="242" spans="1:56" ht="2.25" customHeight="1" x14ac:dyDescent="0.3">
      <c r="A242" s="77"/>
      <c r="B242" s="55"/>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48"/>
      <c r="AR242" s="48"/>
      <c r="AS242" s="48"/>
      <c r="AT242" s="48"/>
      <c r="AU242" s="48"/>
      <c r="AV242" s="48"/>
      <c r="AW242" s="48"/>
      <c r="AX242" s="48"/>
      <c r="AY242" s="48"/>
      <c r="AZ242" s="48"/>
      <c r="BA242" s="48"/>
      <c r="BB242" s="48"/>
      <c r="BC242" s="48"/>
      <c r="BD242" s="48"/>
    </row>
    <row r="243" spans="1:56" ht="27" customHeight="1" x14ac:dyDescent="0.3">
      <c r="A243" s="77"/>
      <c r="B243" s="99" t="s">
        <v>110</v>
      </c>
      <c r="C243" s="284"/>
      <c r="D243" s="284"/>
      <c r="E243" s="284"/>
      <c r="F243" s="284"/>
      <c r="G243" s="284"/>
      <c r="H243" s="284"/>
      <c r="I243" s="284"/>
      <c r="J243" s="284"/>
      <c r="K243" s="284"/>
      <c r="L243" s="284"/>
      <c r="M243" s="284"/>
      <c r="N243" s="284"/>
      <c r="O243" s="284"/>
      <c r="P243" s="284"/>
      <c r="Q243" s="284"/>
      <c r="R243" s="284"/>
      <c r="S243" s="284"/>
      <c r="T243" s="284"/>
      <c r="U243" s="284"/>
      <c r="V243" s="284"/>
      <c r="W243" s="284"/>
      <c r="X243" s="284"/>
      <c r="Y243" s="284"/>
      <c r="Z243" s="284"/>
      <c r="AA243" s="284"/>
      <c r="AB243" s="284"/>
      <c r="AC243" s="284"/>
      <c r="AD243" s="284"/>
      <c r="AE243" s="284"/>
      <c r="AF243" s="284"/>
      <c r="AG243" s="284"/>
      <c r="AH243" s="284"/>
      <c r="AI243" s="284"/>
      <c r="AJ243" s="284"/>
      <c r="AK243" s="284"/>
      <c r="AL243" s="284"/>
      <c r="AM243" s="284"/>
      <c r="AN243" s="284"/>
      <c r="AO243" s="284"/>
      <c r="AP243" s="284"/>
      <c r="AQ243" s="48"/>
      <c r="AR243" s="48"/>
      <c r="AS243" s="48"/>
      <c r="AT243" s="48"/>
      <c r="AU243" s="48"/>
      <c r="AV243" s="48"/>
      <c r="AW243" s="48"/>
      <c r="AX243" s="48"/>
      <c r="AY243" s="48"/>
      <c r="AZ243" s="48"/>
      <c r="BA243" s="48"/>
      <c r="BB243" s="48"/>
      <c r="BC243" s="48"/>
      <c r="BD243" s="48"/>
    </row>
    <row r="244" spans="1:56" ht="2.25" customHeight="1" x14ac:dyDescent="0.3">
      <c r="A244" s="77"/>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row>
    <row r="245" spans="1:56" ht="15" customHeight="1" x14ac:dyDescent="0.3">
      <c r="A245" s="77"/>
      <c r="B245" s="48"/>
      <c r="C245" s="210" t="s">
        <v>111</v>
      </c>
      <c r="D245" s="210"/>
      <c r="E245" s="210"/>
      <c r="F245" s="210"/>
      <c r="G245" s="210"/>
      <c r="H245" s="210"/>
      <c r="I245" s="210"/>
      <c r="J245" s="210"/>
      <c r="K245" s="210"/>
      <c r="L245" s="210"/>
      <c r="M245" s="210"/>
      <c r="N245" s="210"/>
      <c r="O245" s="210"/>
      <c r="P245" s="210"/>
      <c r="Q245" s="210"/>
      <c r="R245" s="210"/>
      <c r="S245" s="210"/>
      <c r="T245" s="210"/>
      <c r="U245" s="210"/>
      <c r="V245" s="210"/>
      <c r="W245" s="210"/>
      <c r="X245" s="210"/>
      <c r="Y245" s="210"/>
      <c r="Z245" s="210"/>
      <c r="AA245" s="210"/>
      <c r="AB245" s="210"/>
      <c r="AC245" s="210"/>
      <c r="AD245" s="210"/>
      <c r="AE245" s="210"/>
      <c r="AF245" s="210"/>
      <c r="AG245" s="210"/>
      <c r="AH245" s="210"/>
      <c r="AI245" s="210"/>
      <c r="AJ245" s="210"/>
      <c r="AK245" s="210"/>
      <c r="AL245" s="210"/>
      <c r="AM245" s="210"/>
      <c r="AN245" s="210"/>
      <c r="AO245" s="210"/>
      <c r="AP245" s="210"/>
      <c r="AQ245" s="48"/>
      <c r="AR245" s="48"/>
      <c r="AS245" s="48"/>
      <c r="AT245" s="48"/>
      <c r="AU245" s="48"/>
      <c r="AV245" s="48"/>
      <c r="AW245" s="48"/>
      <c r="AX245" s="48"/>
      <c r="AY245" s="48"/>
      <c r="AZ245" s="48"/>
      <c r="BA245" s="48"/>
      <c r="BB245" s="48"/>
      <c r="BC245" s="48"/>
      <c r="BD245" s="48"/>
    </row>
    <row r="246" spans="1:56" ht="2.25" customHeight="1" x14ac:dyDescent="0.3">
      <c r="A246" s="77"/>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row>
    <row r="247" spans="1:56" ht="15" customHeight="1" x14ac:dyDescent="0.3">
      <c r="A247" s="77"/>
      <c r="B247" s="48"/>
      <c r="C247" s="210" t="s">
        <v>112</v>
      </c>
      <c r="D247" s="210"/>
      <c r="E247" s="210"/>
      <c r="F247" s="210"/>
      <c r="G247" s="210"/>
      <c r="H247" s="210"/>
      <c r="I247" s="210"/>
      <c r="J247" s="210"/>
      <c r="K247" s="210"/>
      <c r="L247" s="210"/>
      <c r="M247" s="210"/>
      <c r="N247" s="210"/>
      <c r="O247" s="210"/>
      <c r="P247" s="210"/>
      <c r="Q247" s="210"/>
      <c r="R247" s="210"/>
      <c r="S247" s="210"/>
      <c r="T247" s="210"/>
      <c r="U247" s="210"/>
      <c r="V247" s="210"/>
      <c r="W247" s="210"/>
      <c r="X247" s="210"/>
      <c r="Y247" s="210"/>
      <c r="Z247" s="210"/>
      <c r="AA247" s="210"/>
      <c r="AB247" s="210"/>
      <c r="AC247" s="210"/>
      <c r="AD247" s="210"/>
      <c r="AE247" s="210"/>
      <c r="AF247" s="210"/>
      <c r="AG247" s="210"/>
      <c r="AH247" s="210"/>
      <c r="AI247" s="210"/>
      <c r="AJ247" s="210"/>
      <c r="AK247" s="210"/>
      <c r="AL247" s="210"/>
      <c r="AM247" s="210"/>
      <c r="AN247" s="210"/>
      <c r="AO247" s="210"/>
      <c r="AP247" s="210"/>
      <c r="AQ247" s="48"/>
      <c r="AR247" s="48"/>
      <c r="AS247" s="48"/>
      <c r="AT247" s="48"/>
      <c r="AU247" s="48"/>
      <c r="AV247" s="48"/>
      <c r="AW247" s="48"/>
      <c r="AX247" s="48"/>
      <c r="AY247" s="48"/>
      <c r="AZ247" s="48"/>
      <c r="BA247" s="48"/>
      <c r="BB247" s="48"/>
      <c r="BC247" s="48"/>
      <c r="BD247" s="48"/>
    </row>
    <row r="248" spans="1:56" ht="2.25" customHeight="1" x14ac:dyDescent="0.3">
      <c r="A248" s="77"/>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row>
    <row r="249" spans="1:56" ht="15" customHeight="1" x14ac:dyDescent="0.3">
      <c r="A249" s="77"/>
      <c r="B249" s="48"/>
      <c r="C249" s="210" t="s">
        <v>113</v>
      </c>
      <c r="D249" s="210"/>
      <c r="E249" s="210"/>
      <c r="F249" s="210"/>
      <c r="G249" s="210"/>
      <c r="H249" s="210"/>
      <c r="I249" s="210"/>
      <c r="J249" s="210"/>
      <c r="K249" s="210"/>
      <c r="L249" s="210"/>
      <c r="M249" s="210"/>
      <c r="N249" s="210"/>
      <c r="O249" s="210"/>
      <c r="P249" s="210"/>
      <c r="Q249" s="210"/>
      <c r="R249" s="210"/>
      <c r="S249" s="210"/>
      <c r="T249" s="210"/>
      <c r="U249" s="210"/>
      <c r="V249" s="210"/>
      <c r="W249" s="210"/>
      <c r="X249" s="210"/>
      <c r="Y249" s="210"/>
      <c r="Z249" s="210"/>
      <c r="AA249" s="210"/>
      <c r="AB249" s="210"/>
      <c r="AC249" s="210"/>
      <c r="AD249" s="210"/>
      <c r="AE249" s="210"/>
      <c r="AF249" s="210"/>
      <c r="AG249" s="210"/>
      <c r="AH249" s="210"/>
      <c r="AI249" s="210"/>
      <c r="AJ249" s="210"/>
      <c r="AK249" s="210"/>
      <c r="AL249" s="210"/>
      <c r="AM249" s="210"/>
      <c r="AN249" s="210"/>
      <c r="AO249" s="210"/>
      <c r="AP249" s="210"/>
      <c r="AQ249" s="48"/>
      <c r="AR249" s="48"/>
      <c r="AS249" s="48"/>
      <c r="AT249" s="48"/>
      <c r="AU249" s="48"/>
      <c r="AV249" s="48"/>
      <c r="AW249" s="48"/>
      <c r="AX249" s="48"/>
      <c r="AY249" s="48"/>
      <c r="AZ249" s="48"/>
      <c r="BA249" s="48"/>
      <c r="BB249" s="48"/>
      <c r="BC249" s="48"/>
      <c r="BD249" s="48"/>
    </row>
    <row r="250" spans="1:56" ht="2.25" customHeight="1" x14ac:dyDescent="0.3">
      <c r="A250" s="77"/>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row>
    <row r="251" spans="1:56" ht="15" customHeight="1" x14ac:dyDescent="0.3">
      <c r="A251" s="77"/>
      <c r="B251" s="48"/>
      <c r="C251" s="210" t="s">
        <v>114</v>
      </c>
      <c r="D251" s="210"/>
      <c r="E251" s="210"/>
      <c r="F251" s="210"/>
      <c r="G251" s="210"/>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48"/>
      <c r="AR251" s="48"/>
      <c r="AS251" s="48"/>
      <c r="AT251" s="48"/>
      <c r="AU251" s="48"/>
      <c r="AV251" s="48"/>
      <c r="AW251" s="48"/>
      <c r="AX251" s="48"/>
      <c r="AY251" s="48"/>
      <c r="AZ251" s="48"/>
      <c r="BA251" s="48"/>
      <c r="BB251" s="48"/>
      <c r="BC251" s="48"/>
      <c r="BD251" s="48"/>
    </row>
    <row r="252" spans="1:56" ht="2.25" customHeight="1" x14ac:dyDescent="0.3">
      <c r="A252" s="77"/>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row>
    <row r="253" spans="1:56" ht="15" customHeight="1" x14ac:dyDescent="0.3">
      <c r="A253" s="77"/>
      <c r="B253" s="48"/>
      <c r="C253" s="210" t="s">
        <v>115</v>
      </c>
      <c r="D253" s="210"/>
      <c r="E253" s="210"/>
      <c r="F253" s="210"/>
      <c r="G253" s="210"/>
      <c r="H253" s="210"/>
      <c r="I253" s="210"/>
      <c r="J253" s="210"/>
      <c r="K253" s="210"/>
      <c r="L253" s="210"/>
      <c r="M253" s="210"/>
      <c r="N253" s="210"/>
      <c r="O253" s="210"/>
      <c r="P253" s="210"/>
      <c r="Q253" s="210"/>
      <c r="R253" s="210"/>
      <c r="S253" s="210"/>
      <c r="T253" s="210"/>
      <c r="U253" s="210"/>
      <c r="V253" s="210"/>
      <c r="W253" s="210"/>
      <c r="X253" s="210"/>
      <c r="Y253" s="210"/>
      <c r="Z253" s="210"/>
      <c r="AA253" s="210"/>
      <c r="AB253" s="210"/>
      <c r="AC253" s="210"/>
      <c r="AD253" s="210"/>
      <c r="AE253" s="210"/>
      <c r="AF253" s="210"/>
      <c r="AG253" s="210"/>
      <c r="AH253" s="210"/>
      <c r="AI253" s="210"/>
      <c r="AJ253" s="210"/>
      <c r="AK253" s="210"/>
      <c r="AL253" s="210"/>
      <c r="AM253" s="210"/>
      <c r="AN253" s="210"/>
      <c r="AO253" s="210"/>
      <c r="AP253" s="210"/>
      <c r="AQ253" s="48"/>
      <c r="AR253" s="48"/>
      <c r="AS253" s="48"/>
      <c r="AT253" s="48"/>
      <c r="AU253" s="48"/>
      <c r="AV253" s="48"/>
      <c r="AW253" s="48"/>
      <c r="AX253" s="48"/>
      <c r="AY253" s="48"/>
      <c r="AZ253" s="48"/>
      <c r="BA253" s="48"/>
      <c r="BB253" s="48"/>
      <c r="BC253" s="48"/>
      <c r="BD253" s="48"/>
    </row>
    <row r="254" spans="1:56" ht="2.25" customHeight="1" x14ac:dyDescent="0.3">
      <c r="A254" s="77"/>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row>
    <row r="255" spans="1:56" ht="15" customHeight="1" x14ac:dyDescent="0.3">
      <c r="A255" s="77"/>
      <c r="B255" s="48"/>
      <c r="C255" s="210" t="s">
        <v>116</v>
      </c>
      <c r="D255" s="210"/>
      <c r="E255" s="210"/>
      <c r="F255" s="210"/>
      <c r="G255" s="210"/>
      <c r="H255" s="210"/>
      <c r="I255" s="184"/>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E255" s="178"/>
      <c r="AF255" s="178"/>
      <c r="AG255" s="179"/>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row>
    <row r="256" spans="1:56" ht="15" customHeight="1" x14ac:dyDescent="0.3">
      <c r="A256" s="77"/>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row>
    <row r="257" spans="1:56" ht="15" customHeight="1" x14ac:dyDescent="0.3">
      <c r="A257" s="77">
        <v>25</v>
      </c>
      <c r="B257" s="168" t="s">
        <v>117</v>
      </c>
      <c r="C257" s="168"/>
      <c r="D257" s="168"/>
      <c r="E257" s="168"/>
      <c r="F257" s="168"/>
      <c r="G257" s="168"/>
      <c r="H257" s="168"/>
      <c r="I257" s="168"/>
      <c r="J257" s="168"/>
      <c r="K257" s="168"/>
      <c r="L257" s="168"/>
      <c r="M257" s="168"/>
      <c r="N257" s="168"/>
      <c r="O257" s="168"/>
      <c r="P257" s="168"/>
      <c r="Q257" s="168"/>
      <c r="R257" s="168"/>
      <c r="S257" s="168"/>
      <c r="T257" s="168"/>
      <c r="U257" s="168"/>
      <c r="V257" s="168"/>
      <c r="W257" s="168"/>
      <c r="X257" s="168"/>
      <c r="Y257" s="168"/>
      <c r="Z257" s="168"/>
      <c r="AA257" s="168"/>
      <c r="AB257" s="168"/>
      <c r="AC257" s="168"/>
      <c r="AD257" s="168"/>
      <c r="AE257" s="168"/>
      <c r="AF257" s="168"/>
      <c r="AG257" s="168"/>
      <c r="AH257" s="168"/>
      <c r="AI257" s="168"/>
      <c r="AJ257" s="168"/>
      <c r="AK257" s="168"/>
      <c r="AL257" s="168"/>
      <c r="AM257" s="168"/>
      <c r="AN257" s="168"/>
      <c r="AO257" s="168"/>
      <c r="AP257" s="168"/>
      <c r="AQ257" s="48"/>
      <c r="AR257" s="48"/>
      <c r="AS257" s="48"/>
      <c r="AT257" s="48"/>
      <c r="AU257" s="48"/>
      <c r="AV257" s="48"/>
      <c r="AW257" s="48"/>
      <c r="AX257" s="48"/>
      <c r="AY257" s="48"/>
      <c r="AZ257" s="48"/>
      <c r="BA257" s="48"/>
      <c r="BB257" s="48"/>
      <c r="BC257" s="48"/>
      <c r="BD257" s="48"/>
    </row>
    <row r="258" spans="1:56" ht="2.25" customHeight="1" x14ac:dyDescent="0.3">
      <c r="A258" s="77"/>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row>
    <row r="259" spans="1:56" ht="13.5" customHeight="1" x14ac:dyDescent="0.3">
      <c r="A259" s="77"/>
      <c r="B259" s="275"/>
      <c r="C259" s="276"/>
      <c r="D259" s="276"/>
      <c r="E259" s="276"/>
      <c r="F259" s="276"/>
      <c r="G259" s="276"/>
      <c r="H259" s="276"/>
      <c r="I259" s="276"/>
      <c r="J259" s="276"/>
      <c r="K259" s="276"/>
      <c r="L259" s="276"/>
      <c r="M259" s="276"/>
      <c r="N259" s="276"/>
      <c r="O259" s="276"/>
      <c r="P259" s="276"/>
      <c r="Q259" s="276"/>
      <c r="R259" s="276"/>
      <c r="S259" s="276"/>
      <c r="T259" s="276"/>
      <c r="U259" s="276"/>
      <c r="V259" s="276"/>
      <c r="W259" s="276"/>
      <c r="X259" s="276"/>
      <c r="Y259" s="276"/>
      <c r="Z259" s="276"/>
      <c r="AA259" s="276"/>
      <c r="AB259" s="276"/>
      <c r="AC259" s="276"/>
      <c r="AD259" s="276"/>
      <c r="AE259" s="276"/>
      <c r="AF259" s="276"/>
      <c r="AG259" s="276"/>
      <c r="AH259" s="276"/>
      <c r="AI259" s="276"/>
      <c r="AJ259" s="276"/>
      <c r="AK259" s="276"/>
      <c r="AL259" s="276"/>
      <c r="AM259" s="276"/>
      <c r="AN259" s="276"/>
      <c r="AO259" s="276"/>
      <c r="AP259" s="277"/>
      <c r="AQ259" s="48"/>
      <c r="AR259" s="48"/>
      <c r="AS259" s="48"/>
      <c r="AT259" s="48"/>
      <c r="AU259" s="48"/>
      <c r="AV259" s="48"/>
      <c r="AW259" s="48"/>
      <c r="AX259" s="48"/>
      <c r="AY259" s="48"/>
      <c r="AZ259" s="48"/>
      <c r="BA259" s="48"/>
      <c r="BB259" s="48"/>
      <c r="BC259" s="48"/>
      <c r="BD259" s="48"/>
    </row>
    <row r="260" spans="1:56" ht="13.5" customHeight="1" x14ac:dyDescent="0.3">
      <c r="A260" s="77"/>
      <c r="B260" s="278"/>
      <c r="C260" s="279"/>
      <c r="D260" s="279"/>
      <c r="E260" s="279"/>
      <c r="F260" s="279"/>
      <c r="G260" s="279"/>
      <c r="H260" s="279"/>
      <c r="I260" s="279"/>
      <c r="J260" s="279"/>
      <c r="K260" s="279"/>
      <c r="L260" s="279"/>
      <c r="M260" s="279"/>
      <c r="N260" s="279"/>
      <c r="O260" s="279"/>
      <c r="P260" s="279"/>
      <c r="Q260" s="279"/>
      <c r="R260" s="279"/>
      <c r="S260" s="279"/>
      <c r="T260" s="279"/>
      <c r="U260" s="279"/>
      <c r="V260" s="279"/>
      <c r="W260" s="279"/>
      <c r="X260" s="279"/>
      <c r="Y260" s="279"/>
      <c r="Z260" s="279"/>
      <c r="AA260" s="279"/>
      <c r="AB260" s="279"/>
      <c r="AC260" s="279"/>
      <c r="AD260" s="279"/>
      <c r="AE260" s="279"/>
      <c r="AF260" s="279"/>
      <c r="AG260" s="279"/>
      <c r="AH260" s="279"/>
      <c r="AI260" s="279"/>
      <c r="AJ260" s="279"/>
      <c r="AK260" s="279"/>
      <c r="AL260" s="279"/>
      <c r="AM260" s="279"/>
      <c r="AN260" s="279"/>
      <c r="AO260" s="279"/>
      <c r="AP260" s="280"/>
      <c r="AQ260" s="48"/>
      <c r="AR260" s="48"/>
      <c r="AS260" s="48"/>
      <c r="AT260" s="48"/>
      <c r="AU260" s="48"/>
      <c r="AV260" s="48"/>
      <c r="AW260" s="48"/>
      <c r="AX260" s="48"/>
      <c r="AY260" s="48"/>
      <c r="AZ260" s="48"/>
      <c r="BA260" s="48"/>
      <c r="BB260" s="48"/>
      <c r="BC260" s="48"/>
      <c r="BD260" s="48"/>
    </row>
    <row r="261" spans="1:56" ht="13.5" customHeight="1" x14ac:dyDescent="0.3">
      <c r="A261" s="77"/>
      <c r="B261" s="278"/>
      <c r="C261" s="279"/>
      <c r="D261" s="279"/>
      <c r="E261" s="279"/>
      <c r="F261" s="279"/>
      <c r="G261" s="279"/>
      <c r="H261" s="279"/>
      <c r="I261" s="279"/>
      <c r="J261" s="279"/>
      <c r="K261" s="279"/>
      <c r="L261" s="279"/>
      <c r="M261" s="279"/>
      <c r="N261" s="279"/>
      <c r="O261" s="279"/>
      <c r="P261" s="279"/>
      <c r="Q261" s="279"/>
      <c r="R261" s="279"/>
      <c r="S261" s="279"/>
      <c r="T261" s="279"/>
      <c r="U261" s="279"/>
      <c r="V261" s="279"/>
      <c r="W261" s="279"/>
      <c r="X261" s="279"/>
      <c r="Y261" s="279"/>
      <c r="Z261" s="279"/>
      <c r="AA261" s="279"/>
      <c r="AB261" s="279"/>
      <c r="AC261" s="279"/>
      <c r="AD261" s="279"/>
      <c r="AE261" s="279"/>
      <c r="AF261" s="279"/>
      <c r="AG261" s="279"/>
      <c r="AH261" s="279"/>
      <c r="AI261" s="279"/>
      <c r="AJ261" s="279"/>
      <c r="AK261" s="279"/>
      <c r="AL261" s="279"/>
      <c r="AM261" s="279"/>
      <c r="AN261" s="279"/>
      <c r="AO261" s="279"/>
      <c r="AP261" s="280"/>
      <c r="AQ261" s="48"/>
      <c r="AR261" s="48"/>
      <c r="AS261" s="48"/>
      <c r="AT261" s="48"/>
      <c r="AU261" s="48"/>
      <c r="AV261" s="48"/>
      <c r="AW261" s="48"/>
      <c r="AX261" s="48"/>
      <c r="AY261" s="48"/>
      <c r="AZ261" s="48"/>
      <c r="BA261" s="48"/>
      <c r="BB261" s="48"/>
      <c r="BC261" s="48"/>
      <c r="BD261" s="48"/>
    </row>
    <row r="262" spans="1:56" ht="13.5" customHeight="1" x14ac:dyDescent="0.3">
      <c r="A262" s="77"/>
      <c r="B262" s="278"/>
      <c r="C262" s="279"/>
      <c r="D262" s="279"/>
      <c r="E262" s="279"/>
      <c r="F262" s="279"/>
      <c r="G262" s="279"/>
      <c r="H262" s="279"/>
      <c r="I262" s="279"/>
      <c r="J262" s="279"/>
      <c r="K262" s="279"/>
      <c r="L262" s="279"/>
      <c r="M262" s="279"/>
      <c r="N262" s="279"/>
      <c r="O262" s="279"/>
      <c r="P262" s="279"/>
      <c r="Q262" s="279"/>
      <c r="R262" s="279"/>
      <c r="S262" s="279"/>
      <c r="T262" s="279"/>
      <c r="U262" s="279"/>
      <c r="V262" s="279"/>
      <c r="W262" s="279"/>
      <c r="X262" s="279"/>
      <c r="Y262" s="279"/>
      <c r="Z262" s="279"/>
      <c r="AA262" s="279"/>
      <c r="AB262" s="279"/>
      <c r="AC262" s="279"/>
      <c r="AD262" s="279"/>
      <c r="AE262" s="279"/>
      <c r="AF262" s="279"/>
      <c r="AG262" s="279"/>
      <c r="AH262" s="279"/>
      <c r="AI262" s="279"/>
      <c r="AJ262" s="279"/>
      <c r="AK262" s="279"/>
      <c r="AL262" s="279"/>
      <c r="AM262" s="279"/>
      <c r="AN262" s="279"/>
      <c r="AO262" s="279"/>
      <c r="AP262" s="280"/>
      <c r="AQ262" s="48"/>
      <c r="AR262" s="48"/>
      <c r="AS262" s="48"/>
      <c r="AT262" s="48"/>
      <c r="AU262" s="48"/>
      <c r="AV262" s="48"/>
      <c r="AW262" s="48"/>
      <c r="AX262" s="48"/>
      <c r="AY262" s="48"/>
      <c r="AZ262" s="48"/>
      <c r="BA262" s="48"/>
      <c r="BB262" s="48"/>
      <c r="BC262" s="48"/>
      <c r="BD262" s="48"/>
    </row>
    <row r="263" spans="1:56" ht="13.5" customHeight="1" x14ac:dyDescent="0.3">
      <c r="A263" s="77"/>
      <c r="B263" s="278"/>
      <c r="C263" s="279"/>
      <c r="D263" s="279"/>
      <c r="E263" s="279"/>
      <c r="F263" s="279"/>
      <c r="G263" s="279"/>
      <c r="H263" s="279"/>
      <c r="I263" s="279"/>
      <c r="J263" s="279"/>
      <c r="K263" s="279"/>
      <c r="L263" s="279"/>
      <c r="M263" s="279"/>
      <c r="N263" s="279"/>
      <c r="O263" s="279"/>
      <c r="P263" s="279"/>
      <c r="Q263" s="279"/>
      <c r="R263" s="279"/>
      <c r="S263" s="279"/>
      <c r="T263" s="279"/>
      <c r="U263" s="279"/>
      <c r="V263" s="279"/>
      <c r="W263" s="279"/>
      <c r="X263" s="279"/>
      <c r="Y263" s="279"/>
      <c r="Z263" s="279"/>
      <c r="AA263" s="279"/>
      <c r="AB263" s="279"/>
      <c r="AC263" s="279"/>
      <c r="AD263" s="279"/>
      <c r="AE263" s="279"/>
      <c r="AF263" s="279"/>
      <c r="AG263" s="279"/>
      <c r="AH263" s="279"/>
      <c r="AI263" s="279"/>
      <c r="AJ263" s="279"/>
      <c r="AK263" s="279"/>
      <c r="AL263" s="279"/>
      <c r="AM263" s="279"/>
      <c r="AN263" s="279"/>
      <c r="AO263" s="279"/>
      <c r="AP263" s="280"/>
      <c r="AQ263" s="48"/>
      <c r="AR263" s="48"/>
      <c r="AS263" s="48"/>
      <c r="AT263" s="48"/>
      <c r="AU263" s="48"/>
      <c r="AV263" s="48"/>
      <c r="AW263" s="48"/>
      <c r="AX263" s="48"/>
      <c r="AY263" s="48"/>
      <c r="AZ263" s="48"/>
      <c r="BA263" s="48"/>
      <c r="BB263" s="48"/>
      <c r="BC263" s="48"/>
      <c r="BD263" s="48"/>
    </row>
    <row r="264" spans="1:56" ht="13.5" customHeight="1" x14ac:dyDescent="0.3">
      <c r="A264" s="77"/>
      <c r="B264" s="278"/>
      <c r="C264" s="279"/>
      <c r="D264" s="279"/>
      <c r="E264" s="279"/>
      <c r="F264" s="279"/>
      <c r="G264" s="279"/>
      <c r="H264" s="279"/>
      <c r="I264" s="279"/>
      <c r="J264" s="279"/>
      <c r="K264" s="279"/>
      <c r="L264" s="279"/>
      <c r="M264" s="279"/>
      <c r="N264" s="279"/>
      <c r="O264" s="279"/>
      <c r="P264" s="279"/>
      <c r="Q264" s="279"/>
      <c r="R264" s="279"/>
      <c r="S264" s="279"/>
      <c r="T264" s="279"/>
      <c r="U264" s="279"/>
      <c r="V264" s="279"/>
      <c r="W264" s="279"/>
      <c r="X264" s="279"/>
      <c r="Y264" s="279"/>
      <c r="Z264" s="279"/>
      <c r="AA264" s="279"/>
      <c r="AB264" s="279"/>
      <c r="AC264" s="279"/>
      <c r="AD264" s="279"/>
      <c r="AE264" s="279"/>
      <c r="AF264" s="279"/>
      <c r="AG264" s="279"/>
      <c r="AH264" s="279"/>
      <c r="AI264" s="279"/>
      <c r="AJ264" s="279"/>
      <c r="AK264" s="279"/>
      <c r="AL264" s="279"/>
      <c r="AM264" s="279"/>
      <c r="AN264" s="279"/>
      <c r="AO264" s="279"/>
      <c r="AP264" s="280"/>
      <c r="AQ264" s="48"/>
      <c r="AR264" s="48"/>
      <c r="AS264" s="48"/>
      <c r="AT264" s="48"/>
      <c r="AU264" s="48"/>
      <c r="AV264" s="48"/>
      <c r="AW264" s="48"/>
      <c r="AX264" s="48"/>
      <c r="AY264" s="48"/>
      <c r="AZ264" s="48"/>
      <c r="BA264" s="48"/>
      <c r="BB264" s="48"/>
      <c r="BC264" s="48"/>
      <c r="BD264" s="48"/>
    </row>
    <row r="265" spans="1:56" ht="13.5" customHeight="1" x14ac:dyDescent="0.3">
      <c r="A265" s="77"/>
      <c r="B265" s="278"/>
      <c r="C265" s="279"/>
      <c r="D265" s="279"/>
      <c r="E265" s="279"/>
      <c r="F265" s="279"/>
      <c r="G265" s="279"/>
      <c r="H265" s="279"/>
      <c r="I265" s="279"/>
      <c r="J265" s="279"/>
      <c r="K265" s="279"/>
      <c r="L265" s="279"/>
      <c r="M265" s="279"/>
      <c r="N265" s="279"/>
      <c r="O265" s="279"/>
      <c r="P265" s="279"/>
      <c r="Q265" s="279"/>
      <c r="R265" s="279"/>
      <c r="S265" s="279"/>
      <c r="T265" s="279"/>
      <c r="U265" s="279"/>
      <c r="V265" s="279"/>
      <c r="W265" s="279"/>
      <c r="X265" s="279"/>
      <c r="Y265" s="279"/>
      <c r="Z265" s="279"/>
      <c r="AA265" s="279"/>
      <c r="AB265" s="279"/>
      <c r="AC265" s="279"/>
      <c r="AD265" s="279"/>
      <c r="AE265" s="279"/>
      <c r="AF265" s="279"/>
      <c r="AG265" s="279"/>
      <c r="AH265" s="279"/>
      <c r="AI265" s="279"/>
      <c r="AJ265" s="279"/>
      <c r="AK265" s="279"/>
      <c r="AL265" s="279"/>
      <c r="AM265" s="279"/>
      <c r="AN265" s="279"/>
      <c r="AO265" s="279"/>
      <c r="AP265" s="280"/>
      <c r="AQ265" s="48"/>
      <c r="AR265" s="48"/>
      <c r="AS265" s="48"/>
      <c r="AT265" s="48"/>
      <c r="AU265" s="48"/>
      <c r="AV265" s="48"/>
      <c r="AW265" s="48"/>
      <c r="AX265" s="48"/>
      <c r="AY265" s="48"/>
      <c r="AZ265" s="48"/>
      <c r="BA265" s="48"/>
      <c r="BB265" s="48"/>
      <c r="BC265" s="48"/>
      <c r="BD265" s="48"/>
    </row>
    <row r="266" spans="1:56" ht="13.5" customHeight="1" x14ac:dyDescent="0.3">
      <c r="A266" s="77"/>
      <c r="B266" s="278"/>
      <c r="C266" s="279"/>
      <c r="D266" s="279"/>
      <c r="E266" s="279"/>
      <c r="F266" s="279"/>
      <c r="G266" s="279"/>
      <c r="H266" s="279"/>
      <c r="I266" s="279"/>
      <c r="J266" s="279"/>
      <c r="K266" s="279"/>
      <c r="L266" s="279"/>
      <c r="M266" s="279"/>
      <c r="N266" s="279"/>
      <c r="O266" s="279"/>
      <c r="P266" s="279"/>
      <c r="Q266" s="279"/>
      <c r="R266" s="279"/>
      <c r="S266" s="279"/>
      <c r="T266" s="279"/>
      <c r="U266" s="279"/>
      <c r="V266" s="279"/>
      <c r="W266" s="279"/>
      <c r="X266" s="279"/>
      <c r="Y266" s="279"/>
      <c r="Z266" s="279"/>
      <c r="AA266" s="279"/>
      <c r="AB266" s="279"/>
      <c r="AC266" s="279"/>
      <c r="AD266" s="279"/>
      <c r="AE266" s="279"/>
      <c r="AF266" s="279"/>
      <c r="AG266" s="279"/>
      <c r="AH266" s="279"/>
      <c r="AI266" s="279"/>
      <c r="AJ266" s="279"/>
      <c r="AK266" s="279"/>
      <c r="AL266" s="279"/>
      <c r="AM266" s="279"/>
      <c r="AN266" s="279"/>
      <c r="AO266" s="279"/>
      <c r="AP266" s="280"/>
      <c r="AQ266" s="48"/>
      <c r="AR266" s="48"/>
      <c r="AS266" s="48"/>
      <c r="AT266" s="48"/>
      <c r="AU266" s="48"/>
      <c r="AV266" s="48"/>
      <c r="AW266" s="48"/>
      <c r="AX266" s="48"/>
      <c r="AY266" s="48"/>
      <c r="AZ266" s="48"/>
      <c r="BA266" s="48"/>
      <c r="BB266" s="48"/>
      <c r="BC266" s="48"/>
      <c r="BD266" s="48"/>
    </row>
    <row r="267" spans="1:56" ht="13.5" customHeight="1" x14ac:dyDescent="0.3">
      <c r="A267" s="77"/>
      <c r="B267" s="278"/>
      <c r="C267" s="279"/>
      <c r="D267" s="279"/>
      <c r="E267" s="279"/>
      <c r="F267" s="279"/>
      <c r="G267" s="279"/>
      <c r="H267" s="279"/>
      <c r="I267" s="279"/>
      <c r="J267" s="279"/>
      <c r="K267" s="279"/>
      <c r="L267" s="279"/>
      <c r="M267" s="279"/>
      <c r="N267" s="279"/>
      <c r="O267" s="279"/>
      <c r="P267" s="279"/>
      <c r="Q267" s="279"/>
      <c r="R267" s="279"/>
      <c r="S267" s="279"/>
      <c r="T267" s="279"/>
      <c r="U267" s="279"/>
      <c r="V267" s="279"/>
      <c r="W267" s="279"/>
      <c r="X267" s="279"/>
      <c r="Y267" s="279"/>
      <c r="Z267" s="279"/>
      <c r="AA267" s="279"/>
      <c r="AB267" s="279"/>
      <c r="AC267" s="279"/>
      <c r="AD267" s="279"/>
      <c r="AE267" s="279"/>
      <c r="AF267" s="279"/>
      <c r="AG267" s="279"/>
      <c r="AH267" s="279"/>
      <c r="AI267" s="279"/>
      <c r="AJ267" s="279"/>
      <c r="AK267" s="279"/>
      <c r="AL267" s="279"/>
      <c r="AM267" s="279"/>
      <c r="AN267" s="279"/>
      <c r="AO267" s="279"/>
      <c r="AP267" s="280"/>
      <c r="AQ267" s="48"/>
      <c r="AR267" s="48"/>
      <c r="AS267" s="48"/>
      <c r="AT267" s="48"/>
      <c r="AU267" s="48"/>
      <c r="AV267" s="48"/>
      <c r="AW267" s="48"/>
      <c r="AX267" s="48"/>
      <c r="AY267" s="48"/>
      <c r="AZ267" s="48"/>
      <c r="BA267" s="48"/>
      <c r="BB267" s="48"/>
      <c r="BC267" s="48"/>
      <c r="BD267" s="48"/>
    </row>
    <row r="268" spans="1:56" ht="13.5" customHeight="1" x14ac:dyDescent="0.3">
      <c r="A268" s="77"/>
      <c r="B268" s="278"/>
      <c r="C268" s="279"/>
      <c r="D268" s="279"/>
      <c r="E268" s="279"/>
      <c r="F268" s="279"/>
      <c r="G268" s="279"/>
      <c r="H268" s="279"/>
      <c r="I268" s="279"/>
      <c r="J268" s="279"/>
      <c r="K268" s="279"/>
      <c r="L268" s="279"/>
      <c r="M268" s="279"/>
      <c r="N268" s="279"/>
      <c r="O268" s="279"/>
      <c r="P268" s="279"/>
      <c r="Q268" s="279"/>
      <c r="R268" s="279"/>
      <c r="S268" s="279"/>
      <c r="T268" s="279"/>
      <c r="U268" s="279"/>
      <c r="V268" s="279"/>
      <c r="W268" s="279"/>
      <c r="X268" s="279"/>
      <c r="Y268" s="279"/>
      <c r="Z268" s="279"/>
      <c r="AA268" s="279"/>
      <c r="AB268" s="279"/>
      <c r="AC268" s="279"/>
      <c r="AD268" s="279"/>
      <c r="AE268" s="279"/>
      <c r="AF268" s="279"/>
      <c r="AG268" s="279"/>
      <c r="AH268" s="279"/>
      <c r="AI268" s="279"/>
      <c r="AJ268" s="279"/>
      <c r="AK268" s="279"/>
      <c r="AL268" s="279"/>
      <c r="AM268" s="279"/>
      <c r="AN268" s="279"/>
      <c r="AO268" s="279"/>
      <c r="AP268" s="280"/>
      <c r="AQ268" s="48"/>
      <c r="AR268" s="48"/>
      <c r="AS268" s="48"/>
      <c r="AT268" s="48"/>
      <c r="AU268" s="48"/>
      <c r="AV268" s="48"/>
      <c r="AW268" s="48"/>
      <c r="AX268" s="48"/>
      <c r="AY268" s="48"/>
      <c r="AZ268" s="48"/>
      <c r="BA268" s="48"/>
      <c r="BB268" s="48"/>
      <c r="BC268" s="48"/>
      <c r="BD268" s="48"/>
    </row>
    <row r="269" spans="1:56" ht="13.5" customHeight="1" x14ac:dyDescent="0.3">
      <c r="A269" s="77"/>
      <c r="B269" s="278"/>
      <c r="C269" s="279"/>
      <c r="D269" s="279"/>
      <c r="E269" s="279"/>
      <c r="F269" s="279"/>
      <c r="G269" s="279"/>
      <c r="H269" s="279"/>
      <c r="I269" s="279"/>
      <c r="J269" s="279"/>
      <c r="K269" s="279"/>
      <c r="L269" s="279"/>
      <c r="M269" s="279"/>
      <c r="N269" s="279"/>
      <c r="O269" s="279"/>
      <c r="P269" s="279"/>
      <c r="Q269" s="279"/>
      <c r="R269" s="279"/>
      <c r="S269" s="279"/>
      <c r="T269" s="279"/>
      <c r="U269" s="279"/>
      <c r="V269" s="279"/>
      <c r="W269" s="279"/>
      <c r="X269" s="279"/>
      <c r="Y269" s="279"/>
      <c r="Z269" s="279"/>
      <c r="AA269" s="279"/>
      <c r="AB269" s="279"/>
      <c r="AC269" s="279"/>
      <c r="AD269" s="279"/>
      <c r="AE269" s="279"/>
      <c r="AF269" s="279"/>
      <c r="AG269" s="279"/>
      <c r="AH269" s="279"/>
      <c r="AI269" s="279"/>
      <c r="AJ269" s="279"/>
      <c r="AK269" s="279"/>
      <c r="AL269" s="279"/>
      <c r="AM269" s="279"/>
      <c r="AN269" s="279"/>
      <c r="AO269" s="279"/>
      <c r="AP269" s="280"/>
      <c r="AQ269" s="48"/>
      <c r="AR269" s="48"/>
      <c r="AS269" s="48"/>
      <c r="AT269" s="48"/>
      <c r="AU269" s="48"/>
      <c r="AV269" s="48"/>
      <c r="AW269" s="48"/>
      <c r="AX269" s="48"/>
      <c r="AY269" s="48"/>
      <c r="AZ269" s="48"/>
      <c r="BA269" s="48"/>
      <c r="BB269" s="48"/>
      <c r="BC269" s="48"/>
      <c r="BD269" s="48"/>
    </row>
    <row r="270" spans="1:56" ht="13.5" customHeight="1" x14ac:dyDescent="0.3">
      <c r="A270" s="77"/>
      <c r="B270" s="278"/>
      <c r="C270" s="279"/>
      <c r="D270" s="279"/>
      <c r="E270" s="279"/>
      <c r="F270" s="279"/>
      <c r="G270" s="279"/>
      <c r="H270" s="279"/>
      <c r="I270" s="279"/>
      <c r="J270" s="279"/>
      <c r="K270" s="279"/>
      <c r="L270" s="279"/>
      <c r="M270" s="279"/>
      <c r="N270" s="279"/>
      <c r="O270" s="279"/>
      <c r="P270" s="279"/>
      <c r="Q270" s="279"/>
      <c r="R270" s="279"/>
      <c r="S270" s="279"/>
      <c r="T270" s="279"/>
      <c r="U270" s="279"/>
      <c r="V270" s="279"/>
      <c r="W270" s="279"/>
      <c r="X270" s="279"/>
      <c r="Y270" s="279"/>
      <c r="Z270" s="279"/>
      <c r="AA270" s="279"/>
      <c r="AB270" s="279"/>
      <c r="AC270" s="279"/>
      <c r="AD270" s="279"/>
      <c r="AE270" s="279"/>
      <c r="AF270" s="279"/>
      <c r="AG270" s="279"/>
      <c r="AH270" s="279"/>
      <c r="AI270" s="279"/>
      <c r="AJ270" s="279"/>
      <c r="AK270" s="279"/>
      <c r="AL270" s="279"/>
      <c r="AM270" s="279"/>
      <c r="AN270" s="279"/>
      <c r="AO270" s="279"/>
      <c r="AP270" s="280"/>
      <c r="AQ270" s="48"/>
      <c r="AR270" s="48"/>
      <c r="AS270" s="48"/>
      <c r="AT270" s="48"/>
      <c r="AU270" s="48"/>
      <c r="AV270" s="48"/>
      <c r="AW270" s="48"/>
      <c r="AX270" s="48"/>
      <c r="AY270" s="48"/>
      <c r="AZ270" s="48"/>
      <c r="BA270" s="48"/>
      <c r="BB270" s="48"/>
      <c r="BC270" s="48"/>
      <c r="BD270" s="48"/>
    </row>
    <row r="271" spans="1:56" ht="13.5" customHeight="1" x14ac:dyDescent="0.3">
      <c r="A271" s="77"/>
      <c r="B271" s="278"/>
      <c r="C271" s="279"/>
      <c r="D271" s="279"/>
      <c r="E271" s="279"/>
      <c r="F271" s="279"/>
      <c r="G271" s="279"/>
      <c r="H271" s="279"/>
      <c r="I271" s="279"/>
      <c r="J271" s="279"/>
      <c r="K271" s="279"/>
      <c r="L271" s="279"/>
      <c r="M271" s="279"/>
      <c r="N271" s="279"/>
      <c r="O271" s="279"/>
      <c r="P271" s="279"/>
      <c r="Q271" s="279"/>
      <c r="R271" s="279"/>
      <c r="S271" s="279"/>
      <c r="T271" s="279"/>
      <c r="U271" s="279"/>
      <c r="V271" s="279"/>
      <c r="W271" s="279"/>
      <c r="X271" s="279"/>
      <c r="Y271" s="279"/>
      <c r="Z271" s="279"/>
      <c r="AA271" s="279"/>
      <c r="AB271" s="279"/>
      <c r="AC271" s="279"/>
      <c r="AD271" s="279"/>
      <c r="AE271" s="279"/>
      <c r="AF271" s="279"/>
      <c r="AG271" s="279"/>
      <c r="AH271" s="279"/>
      <c r="AI271" s="279"/>
      <c r="AJ271" s="279"/>
      <c r="AK271" s="279"/>
      <c r="AL271" s="279"/>
      <c r="AM271" s="279"/>
      <c r="AN271" s="279"/>
      <c r="AO271" s="279"/>
      <c r="AP271" s="280"/>
      <c r="AQ271" s="48"/>
      <c r="AR271" s="48"/>
      <c r="AS271" s="48"/>
      <c r="AT271" s="48"/>
      <c r="AU271" s="48"/>
      <c r="AV271" s="48"/>
      <c r="AW271" s="48"/>
      <c r="AX271" s="48"/>
      <c r="AY271" s="48"/>
      <c r="AZ271" s="48"/>
      <c r="BA271" s="48"/>
      <c r="BB271" s="48"/>
      <c r="BC271" s="48"/>
      <c r="BD271" s="48"/>
    </row>
    <row r="272" spans="1:56" ht="13.5" customHeight="1" x14ac:dyDescent="0.3">
      <c r="A272" s="77"/>
      <c r="B272" s="278"/>
      <c r="C272" s="279"/>
      <c r="D272" s="279"/>
      <c r="E272" s="279"/>
      <c r="F272" s="279"/>
      <c r="G272" s="279"/>
      <c r="H272" s="279"/>
      <c r="I272" s="279"/>
      <c r="J272" s="279"/>
      <c r="K272" s="279"/>
      <c r="L272" s="279"/>
      <c r="M272" s="279"/>
      <c r="N272" s="279"/>
      <c r="O272" s="279"/>
      <c r="P272" s="279"/>
      <c r="Q272" s="279"/>
      <c r="R272" s="279"/>
      <c r="S272" s="279"/>
      <c r="T272" s="279"/>
      <c r="U272" s="279"/>
      <c r="V272" s="279"/>
      <c r="W272" s="279"/>
      <c r="X272" s="279"/>
      <c r="Y272" s="279"/>
      <c r="Z272" s="279"/>
      <c r="AA272" s="279"/>
      <c r="AB272" s="279"/>
      <c r="AC272" s="279"/>
      <c r="AD272" s="279"/>
      <c r="AE272" s="279"/>
      <c r="AF272" s="279"/>
      <c r="AG272" s="279"/>
      <c r="AH272" s="279"/>
      <c r="AI272" s="279"/>
      <c r="AJ272" s="279"/>
      <c r="AK272" s="279"/>
      <c r="AL272" s="279"/>
      <c r="AM272" s="279"/>
      <c r="AN272" s="279"/>
      <c r="AO272" s="279"/>
      <c r="AP272" s="280"/>
      <c r="AQ272" s="48"/>
      <c r="AR272" s="48"/>
      <c r="AS272" s="48"/>
      <c r="AT272" s="48"/>
      <c r="AU272" s="48"/>
      <c r="AV272" s="48"/>
      <c r="AW272" s="48"/>
      <c r="AX272" s="48"/>
      <c r="AY272" s="48"/>
      <c r="AZ272" s="48"/>
      <c r="BA272" s="48"/>
      <c r="BB272" s="48"/>
      <c r="BC272" s="48"/>
      <c r="BD272" s="48"/>
    </row>
    <row r="273" spans="1:56" ht="13.5" customHeight="1" x14ac:dyDescent="0.3">
      <c r="A273" s="77"/>
      <c r="B273" s="281"/>
      <c r="C273" s="282"/>
      <c r="D273" s="282"/>
      <c r="E273" s="282"/>
      <c r="F273" s="282"/>
      <c r="G273" s="282"/>
      <c r="H273" s="282"/>
      <c r="I273" s="282"/>
      <c r="J273" s="282"/>
      <c r="K273" s="282"/>
      <c r="L273" s="282"/>
      <c r="M273" s="282"/>
      <c r="N273" s="282"/>
      <c r="O273" s="282"/>
      <c r="P273" s="282"/>
      <c r="Q273" s="282"/>
      <c r="R273" s="282"/>
      <c r="S273" s="282"/>
      <c r="T273" s="282"/>
      <c r="U273" s="282"/>
      <c r="V273" s="282"/>
      <c r="W273" s="282"/>
      <c r="X273" s="282"/>
      <c r="Y273" s="282"/>
      <c r="Z273" s="282"/>
      <c r="AA273" s="282"/>
      <c r="AB273" s="282"/>
      <c r="AC273" s="282"/>
      <c r="AD273" s="282"/>
      <c r="AE273" s="282"/>
      <c r="AF273" s="282"/>
      <c r="AG273" s="282"/>
      <c r="AH273" s="282"/>
      <c r="AI273" s="282"/>
      <c r="AJ273" s="282"/>
      <c r="AK273" s="282"/>
      <c r="AL273" s="282"/>
      <c r="AM273" s="282"/>
      <c r="AN273" s="282"/>
      <c r="AO273" s="282"/>
      <c r="AP273" s="283"/>
      <c r="AQ273" s="48"/>
      <c r="AR273" s="48"/>
      <c r="AS273" s="48"/>
      <c r="AT273" s="48"/>
      <c r="AU273" s="48"/>
      <c r="AV273" s="48"/>
      <c r="AW273" s="48"/>
      <c r="AX273" s="48"/>
      <c r="AY273" s="48"/>
      <c r="AZ273" s="48"/>
      <c r="BA273" s="48"/>
      <c r="BB273" s="48"/>
      <c r="BC273" s="48"/>
      <c r="BD273" s="48"/>
    </row>
    <row r="274" spans="1:56" ht="13.5" customHeight="1" x14ac:dyDescent="0.3">
      <c r="A274" s="135"/>
      <c r="B274" s="135"/>
      <c r="C274" s="135"/>
      <c r="D274" s="135"/>
      <c r="E274" s="135"/>
      <c r="F274" s="135"/>
      <c r="G274" s="135"/>
      <c r="H274" s="135"/>
      <c r="I274" s="135"/>
      <c r="J274" s="135"/>
      <c r="K274" s="135"/>
      <c r="L274" s="135"/>
      <c r="M274" s="135"/>
      <c r="N274" s="135"/>
      <c r="O274" s="135"/>
      <c r="P274" s="135"/>
      <c r="Q274" s="135"/>
      <c r="R274" s="135"/>
      <c r="S274" s="135"/>
      <c r="T274" s="135"/>
      <c r="U274" s="135"/>
      <c r="V274" s="135"/>
      <c r="W274" s="135"/>
      <c r="X274" s="135"/>
      <c r="Y274" s="135"/>
      <c r="Z274" s="135"/>
      <c r="AA274" s="135"/>
      <c r="AB274" s="135"/>
      <c r="AC274" s="135"/>
      <c r="AD274" s="135"/>
      <c r="AE274" s="135"/>
      <c r="AF274" s="135"/>
      <c r="AG274" s="135"/>
      <c r="AH274" s="135"/>
      <c r="AI274" s="135"/>
      <c r="AJ274" s="135"/>
      <c r="AK274" s="135"/>
      <c r="AL274" s="135"/>
      <c r="AM274" s="135"/>
      <c r="AN274" s="135"/>
      <c r="AO274" s="135"/>
      <c r="AP274" s="135"/>
      <c r="AQ274" s="48"/>
      <c r="AR274" s="48"/>
      <c r="AS274" s="48"/>
      <c r="AT274" s="48"/>
      <c r="AU274" s="48"/>
      <c r="AV274" s="48"/>
      <c r="AW274" s="48"/>
      <c r="AX274" s="48"/>
      <c r="AY274" s="48"/>
      <c r="AZ274" s="48"/>
      <c r="BA274" s="48"/>
      <c r="BB274" s="48"/>
      <c r="BC274" s="48"/>
      <c r="BD274" s="48"/>
    </row>
    <row r="275" spans="1:56" ht="2.25" customHeight="1" x14ac:dyDescent="0.3">
      <c r="A275" s="77"/>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row>
    <row r="276" spans="1:56" ht="15" customHeight="1" x14ac:dyDescent="0.3">
      <c r="A276" s="77">
        <v>26</v>
      </c>
      <c r="B276" s="168" t="s">
        <v>118</v>
      </c>
      <c r="C276" s="168"/>
      <c r="D276" s="168"/>
      <c r="E276" s="168"/>
      <c r="F276" s="168"/>
      <c r="G276" s="168"/>
      <c r="H276" s="168"/>
      <c r="I276" s="168"/>
      <c r="J276" s="168"/>
      <c r="K276" s="168"/>
      <c r="L276" s="168"/>
      <c r="M276" s="168"/>
      <c r="N276" s="168"/>
      <c r="O276" s="168"/>
      <c r="P276" s="168"/>
      <c r="Q276" s="168"/>
      <c r="R276" s="168"/>
      <c r="S276" s="168"/>
      <c r="T276" s="168"/>
      <c r="U276" s="168"/>
      <c r="V276" s="168"/>
      <c r="W276" s="168"/>
      <c r="X276" s="168"/>
      <c r="Y276" s="168"/>
      <c r="Z276" s="168"/>
      <c r="AA276" s="168"/>
      <c r="AB276" s="168"/>
      <c r="AC276" s="168"/>
      <c r="AD276" s="168"/>
      <c r="AE276" s="168"/>
      <c r="AF276" s="168"/>
      <c r="AG276" s="168"/>
      <c r="AH276" s="168"/>
      <c r="AI276" s="168"/>
      <c r="AJ276" s="168"/>
      <c r="AK276" s="168"/>
      <c r="AL276" s="168"/>
      <c r="AM276" s="168"/>
      <c r="AN276" s="168"/>
      <c r="AO276" s="168"/>
      <c r="AP276" s="168"/>
      <c r="AQ276" s="48"/>
      <c r="AR276" s="48"/>
      <c r="AS276" s="48"/>
      <c r="AT276" s="48"/>
      <c r="AU276" s="48"/>
      <c r="AV276" s="48"/>
      <c r="AW276" s="48"/>
      <c r="AX276" s="48"/>
      <c r="AY276" s="48"/>
      <c r="AZ276" s="48"/>
      <c r="BA276" s="48"/>
      <c r="BB276" s="48"/>
      <c r="BC276" s="48"/>
      <c r="BD276" s="48"/>
    </row>
    <row r="277" spans="1:56" ht="15" customHeight="1" x14ac:dyDescent="0.3">
      <c r="A277" s="77"/>
      <c r="B277" s="286" t="s">
        <v>119</v>
      </c>
      <c r="C277" s="286"/>
      <c r="D277" s="286"/>
      <c r="E277" s="286"/>
      <c r="F277" s="286"/>
      <c r="G277" s="286"/>
      <c r="H277" s="286"/>
      <c r="I277" s="286"/>
      <c r="J277" s="286"/>
      <c r="K277" s="286"/>
      <c r="L277" s="286"/>
      <c r="M277" s="286"/>
      <c r="N277" s="286"/>
      <c r="O277" s="286"/>
      <c r="P277" s="286"/>
      <c r="Q277" s="286"/>
      <c r="R277" s="286"/>
      <c r="S277" s="286"/>
      <c r="T277" s="286"/>
      <c r="U277" s="286"/>
      <c r="V277" s="286"/>
      <c r="W277" s="286"/>
      <c r="X277" s="286"/>
      <c r="Y277" s="286"/>
      <c r="Z277" s="286"/>
      <c r="AA277" s="286"/>
      <c r="AB277" s="286"/>
      <c r="AC277" s="286"/>
      <c r="AD277" s="286"/>
      <c r="AE277" s="286"/>
      <c r="AF277" s="286"/>
      <c r="AG277" s="286"/>
      <c r="AH277" s="286"/>
      <c r="AI277" s="286"/>
      <c r="AJ277" s="286"/>
      <c r="AK277" s="286"/>
      <c r="AL277" s="286"/>
      <c r="AM277" s="286"/>
      <c r="AN277" s="286"/>
      <c r="AO277" s="286"/>
      <c r="AP277" s="286"/>
      <c r="AQ277" s="48"/>
      <c r="AR277" s="48"/>
      <c r="AS277" s="48"/>
      <c r="AT277" s="48"/>
      <c r="AU277" s="48"/>
      <c r="AV277" s="48"/>
      <c r="AW277" s="48"/>
      <c r="AX277" s="48"/>
      <c r="AY277" s="48"/>
      <c r="AZ277" s="48"/>
      <c r="BA277" s="48"/>
      <c r="BB277" s="48"/>
      <c r="BC277" s="48"/>
      <c r="BD277" s="48"/>
    </row>
    <row r="278" spans="1:56" ht="2.25" customHeight="1" x14ac:dyDescent="0.3">
      <c r="A278" s="77"/>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row>
    <row r="279" spans="1:56" ht="15" customHeight="1" x14ac:dyDescent="0.3">
      <c r="A279" s="77"/>
      <c r="B279" s="275"/>
      <c r="C279" s="276"/>
      <c r="D279" s="276"/>
      <c r="E279" s="276"/>
      <c r="F279" s="276"/>
      <c r="G279" s="276"/>
      <c r="H279" s="276"/>
      <c r="I279" s="276"/>
      <c r="J279" s="276"/>
      <c r="K279" s="276"/>
      <c r="L279" s="276"/>
      <c r="M279" s="276"/>
      <c r="N279" s="276"/>
      <c r="O279" s="276"/>
      <c r="P279" s="276"/>
      <c r="Q279" s="276"/>
      <c r="R279" s="276"/>
      <c r="S279" s="276"/>
      <c r="T279" s="276"/>
      <c r="U279" s="276"/>
      <c r="V279" s="276"/>
      <c r="W279" s="276"/>
      <c r="X279" s="276"/>
      <c r="Y279" s="276"/>
      <c r="Z279" s="276"/>
      <c r="AA279" s="276"/>
      <c r="AB279" s="276"/>
      <c r="AC279" s="276"/>
      <c r="AD279" s="276"/>
      <c r="AE279" s="276"/>
      <c r="AF279" s="276"/>
      <c r="AG279" s="276"/>
      <c r="AH279" s="276"/>
      <c r="AI279" s="276"/>
      <c r="AJ279" s="276"/>
      <c r="AK279" s="276"/>
      <c r="AL279" s="276"/>
      <c r="AM279" s="276"/>
      <c r="AN279" s="276"/>
      <c r="AO279" s="276"/>
      <c r="AP279" s="277"/>
      <c r="AQ279" s="48"/>
      <c r="AR279" s="48"/>
      <c r="AS279" s="48"/>
      <c r="AT279" s="48"/>
      <c r="AU279" s="48"/>
      <c r="AV279" s="48"/>
      <c r="AW279" s="48"/>
      <c r="AX279" s="48"/>
      <c r="AY279" s="48"/>
      <c r="AZ279" s="48"/>
      <c r="BA279" s="48"/>
      <c r="BB279" s="48"/>
      <c r="BC279" s="48"/>
      <c r="BD279" s="48"/>
    </row>
    <row r="280" spans="1:56" ht="15" customHeight="1" x14ac:dyDescent="0.3">
      <c r="A280" s="77"/>
      <c r="B280" s="278"/>
      <c r="C280" s="279"/>
      <c r="D280" s="279"/>
      <c r="E280" s="279"/>
      <c r="F280" s="279"/>
      <c r="G280" s="279"/>
      <c r="H280" s="279"/>
      <c r="I280" s="279"/>
      <c r="J280" s="279"/>
      <c r="K280" s="279"/>
      <c r="L280" s="279"/>
      <c r="M280" s="279"/>
      <c r="N280" s="279"/>
      <c r="O280" s="279"/>
      <c r="P280" s="279"/>
      <c r="Q280" s="279"/>
      <c r="R280" s="279"/>
      <c r="S280" s="279"/>
      <c r="T280" s="279"/>
      <c r="U280" s="279"/>
      <c r="V280" s="279"/>
      <c r="W280" s="279"/>
      <c r="X280" s="279"/>
      <c r="Y280" s="279"/>
      <c r="Z280" s="279"/>
      <c r="AA280" s="279"/>
      <c r="AB280" s="279"/>
      <c r="AC280" s="279"/>
      <c r="AD280" s="279"/>
      <c r="AE280" s="279"/>
      <c r="AF280" s="279"/>
      <c r="AG280" s="279"/>
      <c r="AH280" s="279"/>
      <c r="AI280" s="279"/>
      <c r="AJ280" s="279"/>
      <c r="AK280" s="279"/>
      <c r="AL280" s="279"/>
      <c r="AM280" s="279"/>
      <c r="AN280" s="279"/>
      <c r="AO280" s="279"/>
      <c r="AP280" s="280"/>
      <c r="AQ280" s="48"/>
      <c r="AR280" s="48"/>
      <c r="AS280" s="48"/>
      <c r="AT280" s="48"/>
      <c r="AU280" s="48"/>
      <c r="AV280" s="48"/>
      <c r="AW280" s="48"/>
      <c r="AX280" s="48"/>
      <c r="AY280" s="48"/>
      <c r="AZ280" s="48"/>
      <c r="BA280" s="48"/>
      <c r="BB280" s="48"/>
      <c r="BC280" s="48"/>
      <c r="BD280" s="48"/>
    </row>
    <row r="281" spans="1:56" ht="15" customHeight="1" x14ac:dyDescent="0.3">
      <c r="A281" s="77"/>
      <c r="B281" s="278"/>
      <c r="C281" s="279"/>
      <c r="D281" s="279"/>
      <c r="E281" s="279"/>
      <c r="F281" s="279"/>
      <c r="G281" s="279"/>
      <c r="H281" s="279"/>
      <c r="I281" s="279"/>
      <c r="J281" s="279"/>
      <c r="K281" s="279"/>
      <c r="L281" s="279"/>
      <c r="M281" s="279"/>
      <c r="N281" s="279"/>
      <c r="O281" s="279"/>
      <c r="P281" s="279"/>
      <c r="Q281" s="279"/>
      <c r="R281" s="279"/>
      <c r="S281" s="279"/>
      <c r="T281" s="279"/>
      <c r="U281" s="279"/>
      <c r="V281" s="279"/>
      <c r="W281" s="279"/>
      <c r="X281" s="279"/>
      <c r="Y281" s="279"/>
      <c r="Z281" s="279"/>
      <c r="AA281" s="279"/>
      <c r="AB281" s="279"/>
      <c r="AC281" s="279"/>
      <c r="AD281" s="279"/>
      <c r="AE281" s="279"/>
      <c r="AF281" s="279"/>
      <c r="AG281" s="279"/>
      <c r="AH281" s="279"/>
      <c r="AI281" s="279"/>
      <c r="AJ281" s="279"/>
      <c r="AK281" s="279"/>
      <c r="AL281" s="279"/>
      <c r="AM281" s="279"/>
      <c r="AN281" s="279"/>
      <c r="AO281" s="279"/>
      <c r="AP281" s="280"/>
      <c r="AQ281" s="48"/>
      <c r="AR281" s="48"/>
      <c r="AS281" s="48"/>
      <c r="AT281" s="48"/>
      <c r="AU281" s="48"/>
      <c r="AV281" s="48"/>
      <c r="AW281" s="48"/>
      <c r="AX281" s="48"/>
      <c r="AY281" s="48"/>
      <c r="AZ281" s="48"/>
      <c r="BA281" s="48"/>
      <c r="BB281" s="48"/>
      <c r="BC281" s="48"/>
      <c r="BD281" s="48"/>
    </row>
    <row r="282" spans="1:56" ht="15" customHeight="1" x14ac:dyDescent="0.3">
      <c r="A282" s="77"/>
      <c r="B282" s="278"/>
      <c r="C282" s="279"/>
      <c r="D282" s="279"/>
      <c r="E282" s="279"/>
      <c r="F282" s="279"/>
      <c r="G282" s="279"/>
      <c r="H282" s="279"/>
      <c r="I282" s="279"/>
      <c r="J282" s="279"/>
      <c r="K282" s="279"/>
      <c r="L282" s="279"/>
      <c r="M282" s="279"/>
      <c r="N282" s="279"/>
      <c r="O282" s="279"/>
      <c r="P282" s="279"/>
      <c r="Q282" s="279"/>
      <c r="R282" s="279"/>
      <c r="S282" s="279"/>
      <c r="T282" s="279"/>
      <c r="U282" s="279"/>
      <c r="V282" s="279"/>
      <c r="W282" s="279"/>
      <c r="X282" s="279"/>
      <c r="Y282" s="279"/>
      <c r="Z282" s="279"/>
      <c r="AA282" s="279"/>
      <c r="AB282" s="279"/>
      <c r="AC282" s="279"/>
      <c r="AD282" s="279"/>
      <c r="AE282" s="279"/>
      <c r="AF282" s="279"/>
      <c r="AG282" s="279"/>
      <c r="AH282" s="279"/>
      <c r="AI282" s="279"/>
      <c r="AJ282" s="279"/>
      <c r="AK282" s="279"/>
      <c r="AL282" s="279"/>
      <c r="AM282" s="279"/>
      <c r="AN282" s="279"/>
      <c r="AO282" s="279"/>
      <c r="AP282" s="280"/>
      <c r="AQ282" s="48"/>
      <c r="AR282" s="48"/>
      <c r="AS282" s="48"/>
      <c r="AT282" s="48"/>
      <c r="AU282" s="48"/>
      <c r="AV282" s="48"/>
      <c r="AW282" s="48"/>
      <c r="AX282" s="48"/>
      <c r="AY282" s="48"/>
      <c r="AZ282" s="48"/>
      <c r="BA282" s="48"/>
      <c r="BB282" s="48"/>
      <c r="BC282" s="48"/>
      <c r="BD282" s="48"/>
    </row>
    <row r="283" spans="1:56" ht="15" customHeight="1" x14ac:dyDescent="0.3">
      <c r="A283" s="77"/>
      <c r="B283" s="278"/>
      <c r="C283" s="279"/>
      <c r="D283" s="279"/>
      <c r="E283" s="279"/>
      <c r="F283" s="279"/>
      <c r="G283" s="279"/>
      <c r="H283" s="279"/>
      <c r="I283" s="279"/>
      <c r="J283" s="279"/>
      <c r="K283" s="279"/>
      <c r="L283" s="279"/>
      <c r="M283" s="279"/>
      <c r="N283" s="279"/>
      <c r="O283" s="279"/>
      <c r="P283" s="279"/>
      <c r="Q283" s="279"/>
      <c r="R283" s="279"/>
      <c r="S283" s="279"/>
      <c r="T283" s="279"/>
      <c r="U283" s="279"/>
      <c r="V283" s="279"/>
      <c r="W283" s="279"/>
      <c r="X283" s="279"/>
      <c r="Y283" s="279"/>
      <c r="Z283" s="279"/>
      <c r="AA283" s="279"/>
      <c r="AB283" s="279"/>
      <c r="AC283" s="279"/>
      <c r="AD283" s="279"/>
      <c r="AE283" s="279"/>
      <c r="AF283" s="279"/>
      <c r="AG283" s="279"/>
      <c r="AH283" s="279"/>
      <c r="AI283" s="279"/>
      <c r="AJ283" s="279"/>
      <c r="AK283" s="279"/>
      <c r="AL283" s="279"/>
      <c r="AM283" s="279"/>
      <c r="AN283" s="279"/>
      <c r="AO283" s="279"/>
      <c r="AP283" s="280"/>
      <c r="AQ283" s="48"/>
      <c r="AR283" s="48"/>
      <c r="AS283" s="48"/>
      <c r="AT283" s="48"/>
      <c r="AU283" s="48"/>
      <c r="AV283" s="48"/>
      <c r="AW283" s="48"/>
      <c r="AX283" s="48"/>
      <c r="AY283" s="48"/>
      <c r="AZ283" s="48"/>
      <c r="BA283" s="48"/>
      <c r="BB283" s="48"/>
      <c r="BC283" s="48"/>
      <c r="BD283" s="48"/>
    </row>
    <row r="284" spans="1:56" ht="15" customHeight="1" x14ac:dyDescent="0.3">
      <c r="A284" s="77"/>
      <c r="B284" s="278"/>
      <c r="C284" s="279"/>
      <c r="D284" s="279"/>
      <c r="E284" s="279"/>
      <c r="F284" s="279"/>
      <c r="G284" s="279"/>
      <c r="H284" s="279"/>
      <c r="I284" s="279"/>
      <c r="J284" s="279"/>
      <c r="K284" s="279"/>
      <c r="L284" s="279"/>
      <c r="M284" s="279"/>
      <c r="N284" s="279"/>
      <c r="O284" s="279"/>
      <c r="P284" s="279"/>
      <c r="Q284" s="279"/>
      <c r="R284" s="279"/>
      <c r="S284" s="279"/>
      <c r="T284" s="279"/>
      <c r="U284" s="279"/>
      <c r="V284" s="279"/>
      <c r="W284" s="279"/>
      <c r="X284" s="279"/>
      <c r="Y284" s="279"/>
      <c r="Z284" s="279"/>
      <c r="AA284" s="279"/>
      <c r="AB284" s="279"/>
      <c r="AC284" s="279"/>
      <c r="AD284" s="279"/>
      <c r="AE284" s="279"/>
      <c r="AF284" s="279"/>
      <c r="AG284" s="279"/>
      <c r="AH284" s="279"/>
      <c r="AI284" s="279"/>
      <c r="AJ284" s="279"/>
      <c r="AK284" s="279"/>
      <c r="AL284" s="279"/>
      <c r="AM284" s="279"/>
      <c r="AN284" s="279"/>
      <c r="AO284" s="279"/>
      <c r="AP284" s="280"/>
      <c r="AQ284" s="48"/>
      <c r="AR284" s="48"/>
      <c r="AS284" s="48"/>
      <c r="AT284" s="48"/>
      <c r="AU284" s="48"/>
      <c r="AV284" s="48"/>
      <c r="AW284" s="48"/>
      <c r="AX284" s="48"/>
      <c r="AY284" s="48"/>
      <c r="AZ284" s="48"/>
      <c r="BA284" s="48"/>
      <c r="BB284" s="48"/>
      <c r="BC284" s="48"/>
      <c r="BD284" s="48"/>
    </row>
    <row r="285" spans="1:56" ht="15" customHeight="1" x14ac:dyDescent="0.3">
      <c r="A285" s="77"/>
      <c r="B285" s="278"/>
      <c r="C285" s="279"/>
      <c r="D285" s="279"/>
      <c r="E285" s="279"/>
      <c r="F285" s="279"/>
      <c r="G285" s="279"/>
      <c r="H285" s="279"/>
      <c r="I285" s="279"/>
      <c r="J285" s="279"/>
      <c r="K285" s="279"/>
      <c r="L285" s="279"/>
      <c r="M285" s="279"/>
      <c r="N285" s="279"/>
      <c r="O285" s="279"/>
      <c r="P285" s="279"/>
      <c r="Q285" s="279"/>
      <c r="R285" s="279"/>
      <c r="S285" s="279"/>
      <c r="T285" s="279"/>
      <c r="U285" s="279"/>
      <c r="V285" s="279"/>
      <c r="W285" s="279"/>
      <c r="X285" s="279"/>
      <c r="Y285" s="279"/>
      <c r="Z285" s="279"/>
      <c r="AA285" s="279"/>
      <c r="AB285" s="279"/>
      <c r="AC285" s="279"/>
      <c r="AD285" s="279"/>
      <c r="AE285" s="279"/>
      <c r="AF285" s="279"/>
      <c r="AG285" s="279"/>
      <c r="AH285" s="279"/>
      <c r="AI285" s="279"/>
      <c r="AJ285" s="279"/>
      <c r="AK285" s="279"/>
      <c r="AL285" s="279"/>
      <c r="AM285" s="279"/>
      <c r="AN285" s="279"/>
      <c r="AO285" s="279"/>
      <c r="AP285" s="280"/>
      <c r="AQ285" s="48"/>
      <c r="AR285" s="48"/>
      <c r="AS285" s="48"/>
      <c r="AT285" s="48"/>
      <c r="AU285" s="48"/>
      <c r="AV285" s="48"/>
      <c r="AW285" s="48"/>
      <c r="AX285" s="48"/>
      <c r="AY285" s="48"/>
      <c r="AZ285" s="48"/>
      <c r="BA285" s="48"/>
      <c r="BB285" s="48"/>
      <c r="BC285" s="48"/>
      <c r="BD285" s="48"/>
    </row>
    <row r="286" spans="1:56" ht="15" customHeight="1" x14ac:dyDescent="0.3">
      <c r="A286" s="77"/>
      <c r="B286" s="278"/>
      <c r="C286" s="279"/>
      <c r="D286" s="279"/>
      <c r="E286" s="279"/>
      <c r="F286" s="279"/>
      <c r="G286" s="279"/>
      <c r="H286" s="279"/>
      <c r="I286" s="279"/>
      <c r="J286" s="279"/>
      <c r="K286" s="279"/>
      <c r="L286" s="279"/>
      <c r="M286" s="279"/>
      <c r="N286" s="279"/>
      <c r="O286" s="279"/>
      <c r="P286" s="279"/>
      <c r="Q286" s="279"/>
      <c r="R286" s="279"/>
      <c r="S286" s="279"/>
      <c r="T286" s="279"/>
      <c r="U286" s="279"/>
      <c r="V286" s="279"/>
      <c r="W286" s="279"/>
      <c r="X286" s="279"/>
      <c r="Y286" s="279"/>
      <c r="Z286" s="279"/>
      <c r="AA286" s="279"/>
      <c r="AB286" s="279"/>
      <c r="AC286" s="279"/>
      <c r="AD286" s="279"/>
      <c r="AE286" s="279"/>
      <c r="AF286" s="279"/>
      <c r="AG286" s="279"/>
      <c r="AH286" s="279"/>
      <c r="AI286" s="279"/>
      <c r="AJ286" s="279"/>
      <c r="AK286" s="279"/>
      <c r="AL286" s="279"/>
      <c r="AM286" s="279"/>
      <c r="AN286" s="279"/>
      <c r="AO286" s="279"/>
      <c r="AP286" s="280"/>
      <c r="AQ286" s="48"/>
      <c r="AR286" s="48"/>
      <c r="AS286" s="48"/>
      <c r="AT286" s="48"/>
      <c r="AU286" s="48"/>
      <c r="AV286" s="48"/>
      <c r="AW286" s="48"/>
      <c r="AX286" s="48"/>
      <c r="AY286" s="48"/>
      <c r="AZ286" s="48"/>
      <c r="BA286" s="48"/>
      <c r="BB286" s="48"/>
      <c r="BC286" s="48"/>
      <c r="BD286" s="48"/>
    </row>
    <row r="287" spans="1:56" ht="15" customHeight="1" x14ac:dyDescent="0.3">
      <c r="A287" s="77"/>
      <c r="B287" s="278"/>
      <c r="C287" s="279"/>
      <c r="D287" s="279"/>
      <c r="E287" s="279"/>
      <c r="F287" s="279"/>
      <c r="G287" s="279"/>
      <c r="H287" s="279"/>
      <c r="I287" s="279"/>
      <c r="J287" s="279"/>
      <c r="K287" s="279"/>
      <c r="L287" s="279"/>
      <c r="M287" s="279"/>
      <c r="N287" s="279"/>
      <c r="O287" s="279"/>
      <c r="P287" s="279"/>
      <c r="Q287" s="279"/>
      <c r="R287" s="279"/>
      <c r="S287" s="279"/>
      <c r="T287" s="279"/>
      <c r="U287" s="279"/>
      <c r="V287" s="279"/>
      <c r="W287" s="279"/>
      <c r="X287" s="279"/>
      <c r="Y287" s="279"/>
      <c r="Z287" s="279"/>
      <c r="AA287" s="279"/>
      <c r="AB287" s="279"/>
      <c r="AC287" s="279"/>
      <c r="AD287" s="279"/>
      <c r="AE287" s="279"/>
      <c r="AF287" s="279"/>
      <c r="AG287" s="279"/>
      <c r="AH287" s="279"/>
      <c r="AI287" s="279"/>
      <c r="AJ287" s="279"/>
      <c r="AK287" s="279"/>
      <c r="AL287" s="279"/>
      <c r="AM287" s="279"/>
      <c r="AN287" s="279"/>
      <c r="AO287" s="279"/>
      <c r="AP287" s="280"/>
      <c r="AQ287" s="48"/>
      <c r="AR287" s="48"/>
      <c r="AS287" s="48"/>
      <c r="AT287" s="48"/>
      <c r="AU287" s="48"/>
      <c r="AV287" s="48"/>
      <c r="AW287" s="48"/>
      <c r="AX287" s="48"/>
      <c r="AY287" s="48"/>
      <c r="AZ287" s="48"/>
      <c r="BA287" s="48"/>
      <c r="BB287" s="48"/>
      <c r="BC287" s="48"/>
      <c r="BD287" s="48"/>
    </row>
    <row r="288" spans="1:56" ht="15" customHeight="1" x14ac:dyDescent="0.3">
      <c r="A288" s="77"/>
      <c r="B288" s="278"/>
      <c r="C288" s="279"/>
      <c r="D288" s="279"/>
      <c r="E288" s="279"/>
      <c r="F288" s="279"/>
      <c r="G288" s="279"/>
      <c r="H288" s="279"/>
      <c r="I288" s="279"/>
      <c r="J288" s="279"/>
      <c r="K288" s="279"/>
      <c r="L288" s="279"/>
      <c r="M288" s="279"/>
      <c r="N288" s="279"/>
      <c r="O288" s="279"/>
      <c r="P288" s="279"/>
      <c r="Q288" s="279"/>
      <c r="R288" s="279"/>
      <c r="S288" s="279"/>
      <c r="T288" s="279"/>
      <c r="U288" s="279"/>
      <c r="V288" s="279"/>
      <c r="W288" s="279"/>
      <c r="X288" s="279"/>
      <c r="Y288" s="279"/>
      <c r="Z288" s="279"/>
      <c r="AA288" s="279"/>
      <c r="AB288" s="279"/>
      <c r="AC288" s="279"/>
      <c r="AD288" s="279"/>
      <c r="AE288" s="279"/>
      <c r="AF288" s="279"/>
      <c r="AG288" s="279"/>
      <c r="AH288" s="279"/>
      <c r="AI288" s="279"/>
      <c r="AJ288" s="279"/>
      <c r="AK288" s="279"/>
      <c r="AL288" s="279"/>
      <c r="AM288" s="279"/>
      <c r="AN288" s="279"/>
      <c r="AO288" s="279"/>
      <c r="AP288" s="280"/>
      <c r="AQ288" s="48"/>
      <c r="AR288" s="48"/>
      <c r="AS288" s="48"/>
      <c r="AT288" s="48"/>
      <c r="AU288" s="48"/>
      <c r="AV288" s="48"/>
      <c r="AW288" s="48"/>
      <c r="AX288" s="48"/>
      <c r="AY288" s="48"/>
      <c r="AZ288" s="48"/>
      <c r="BA288" s="48"/>
      <c r="BB288" s="48"/>
      <c r="BC288" s="48"/>
      <c r="BD288" s="48"/>
    </row>
    <row r="289" spans="1:56" ht="15" customHeight="1" x14ac:dyDescent="0.3">
      <c r="A289" s="77"/>
      <c r="B289" s="278"/>
      <c r="C289" s="279"/>
      <c r="D289" s="279"/>
      <c r="E289" s="279"/>
      <c r="F289" s="279"/>
      <c r="G289" s="279"/>
      <c r="H289" s="279"/>
      <c r="I289" s="279"/>
      <c r="J289" s="279"/>
      <c r="K289" s="279"/>
      <c r="L289" s="279"/>
      <c r="M289" s="279"/>
      <c r="N289" s="279"/>
      <c r="O289" s="279"/>
      <c r="P289" s="279"/>
      <c r="Q289" s="279"/>
      <c r="R289" s="279"/>
      <c r="S289" s="279"/>
      <c r="T289" s="279"/>
      <c r="U289" s="279"/>
      <c r="V289" s="279"/>
      <c r="W289" s="279"/>
      <c r="X289" s="279"/>
      <c r="Y289" s="279"/>
      <c r="Z289" s="279"/>
      <c r="AA289" s="279"/>
      <c r="AB289" s="279"/>
      <c r="AC289" s="279"/>
      <c r="AD289" s="279"/>
      <c r="AE289" s="279"/>
      <c r="AF289" s="279"/>
      <c r="AG289" s="279"/>
      <c r="AH289" s="279"/>
      <c r="AI289" s="279"/>
      <c r="AJ289" s="279"/>
      <c r="AK289" s="279"/>
      <c r="AL289" s="279"/>
      <c r="AM289" s="279"/>
      <c r="AN289" s="279"/>
      <c r="AO289" s="279"/>
      <c r="AP289" s="280"/>
      <c r="AQ289" s="48"/>
      <c r="AR289" s="48"/>
      <c r="AS289" s="48"/>
      <c r="AT289" s="48"/>
      <c r="AU289" s="48"/>
      <c r="AV289" s="48"/>
      <c r="AW289" s="48"/>
      <c r="AX289" s="48"/>
      <c r="AY289" s="48"/>
      <c r="AZ289" s="48"/>
      <c r="BA289" s="48"/>
      <c r="BB289" s="48"/>
      <c r="BC289" s="48"/>
      <c r="BD289" s="48"/>
    </row>
    <row r="290" spans="1:56" ht="15" customHeight="1" x14ac:dyDescent="0.3">
      <c r="A290" s="77"/>
      <c r="B290" s="278"/>
      <c r="C290" s="279"/>
      <c r="D290" s="279"/>
      <c r="E290" s="279"/>
      <c r="F290" s="279"/>
      <c r="G290" s="279"/>
      <c r="H290" s="279"/>
      <c r="I290" s="279"/>
      <c r="J290" s="279"/>
      <c r="K290" s="279"/>
      <c r="L290" s="279"/>
      <c r="M290" s="279"/>
      <c r="N290" s="279"/>
      <c r="O290" s="279"/>
      <c r="P290" s="279"/>
      <c r="Q290" s="279"/>
      <c r="R290" s="279"/>
      <c r="S290" s="279"/>
      <c r="T290" s="279"/>
      <c r="U290" s="279"/>
      <c r="V290" s="279"/>
      <c r="W290" s="279"/>
      <c r="X290" s="279"/>
      <c r="Y290" s="279"/>
      <c r="Z290" s="279"/>
      <c r="AA290" s="279"/>
      <c r="AB290" s="279"/>
      <c r="AC290" s="279"/>
      <c r="AD290" s="279"/>
      <c r="AE290" s="279"/>
      <c r="AF290" s="279"/>
      <c r="AG290" s="279"/>
      <c r="AH290" s="279"/>
      <c r="AI290" s="279"/>
      <c r="AJ290" s="279"/>
      <c r="AK290" s="279"/>
      <c r="AL290" s="279"/>
      <c r="AM290" s="279"/>
      <c r="AN290" s="279"/>
      <c r="AO290" s="279"/>
      <c r="AP290" s="280"/>
      <c r="AQ290" s="48"/>
      <c r="AR290" s="48"/>
      <c r="AS290" s="48"/>
      <c r="AT290" s="48"/>
      <c r="AU290" s="48"/>
      <c r="AV290" s="48"/>
      <c r="AW290" s="48"/>
      <c r="AX290" s="48"/>
      <c r="AY290" s="48"/>
      <c r="AZ290" s="48"/>
      <c r="BA290" s="48"/>
      <c r="BB290" s="48"/>
      <c r="BC290" s="48"/>
      <c r="BD290" s="48"/>
    </row>
    <row r="291" spans="1:56" ht="15" customHeight="1" x14ac:dyDescent="0.3">
      <c r="A291" s="77"/>
      <c r="B291" s="278"/>
      <c r="C291" s="279"/>
      <c r="D291" s="279"/>
      <c r="E291" s="279"/>
      <c r="F291" s="279"/>
      <c r="G291" s="279"/>
      <c r="H291" s="279"/>
      <c r="I291" s="279"/>
      <c r="J291" s="279"/>
      <c r="K291" s="279"/>
      <c r="L291" s="279"/>
      <c r="M291" s="279"/>
      <c r="N291" s="279"/>
      <c r="O291" s="279"/>
      <c r="P291" s="279"/>
      <c r="Q291" s="279"/>
      <c r="R291" s="279"/>
      <c r="S291" s="279"/>
      <c r="T291" s="279"/>
      <c r="U291" s="279"/>
      <c r="V291" s="279"/>
      <c r="W291" s="279"/>
      <c r="X291" s="279"/>
      <c r="Y291" s="279"/>
      <c r="Z291" s="279"/>
      <c r="AA291" s="279"/>
      <c r="AB291" s="279"/>
      <c r="AC291" s="279"/>
      <c r="AD291" s="279"/>
      <c r="AE291" s="279"/>
      <c r="AF291" s="279"/>
      <c r="AG291" s="279"/>
      <c r="AH291" s="279"/>
      <c r="AI291" s="279"/>
      <c r="AJ291" s="279"/>
      <c r="AK291" s="279"/>
      <c r="AL291" s="279"/>
      <c r="AM291" s="279"/>
      <c r="AN291" s="279"/>
      <c r="AO291" s="279"/>
      <c r="AP291" s="280"/>
      <c r="AQ291" s="48"/>
      <c r="AR291" s="48"/>
      <c r="AS291" s="48"/>
      <c r="AT291" s="48"/>
      <c r="AU291" s="48"/>
      <c r="AV291" s="48"/>
      <c r="AW291" s="48"/>
      <c r="AX291" s="48"/>
      <c r="AY291" s="48"/>
      <c r="AZ291" s="48"/>
      <c r="BA291" s="48"/>
      <c r="BB291" s="48"/>
      <c r="BC291" s="48"/>
      <c r="BD291" s="48"/>
    </row>
    <row r="292" spans="1:56" ht="15" customHeight="1" x14ac:dyDescent="0.3">
      <c r="A292" s="77"/>
      <c r="B292" s="278"/>
      <c r="C292" s="279"/>
      <c r="D292" s="279"/>
      <c r="E292" s="279"/>
      <c r="F292" s="279"/>
      <c r="G292" s="279"/>
      <c r="H292" s="279"/>
      <c r="I292" s="279"/>
      <c r="J292" s="279"/>
      <c r="K292" s="279"/>
      <c r="L292" s="279"/>
      <c r="M292" s="279"/>
      <c r="N292" s="279"/>
      <c r="O292" s="279"/>
      <c r="P292" s="279"/>
      <c r="Q292" s="279"/>
      <c r="R292" s="279"/>
      <c r="S292" s="279"/>
      <c r="T292" s="279"/>
      <c r="U292" s="279"/>
      <c r="V292" s="279"/>
      <c r="W292" s="279"/>
      <c r="X292" s="279"/>
      <c r="Y292" s="279"/>
      <c r="Z292" s="279"/>
      <c r="AA292" s="279"/>
      <c r="AB292" s="279"/>
      <c r="AC292" s="279"/>
      <c r="AD292" s="279"/>
      <c r="AE292" s="279"/>
      <c r="AF292" s="279"/>
      <c r="AG292" s="279"/>
      <c r="AH292" s="279"/>
      <c r="AI292" s="279"/>
      <c r="AJ292" s="279"/>
      <c r="AK292" s="279"/>
      <c r="AL292" s="279"/>
      <c r="AM292" s="279"/>
      <c r="AN292" s="279"/>
      <c r="AO292" s="279"/>
      <c r="AP292" s="280"/>
      <c r="AQ292" s="48"/>
      <c r="AR292" s="48"/>
      <c r="AS292" s="48"/>
      <c r="AT292" s="48"/>
      <c r="AU292" s="48"/>
      <c r="AV292" s="48"/>
      <c r="AW292" s="48"/>
      <c r="AX292" s="48"/>
      <c r="AY292" s="48"/>
      <c r="AZ292" s="48"/>
      <c r="BA292" s="48"/>
      <c r="BB292" s="48"/>
      <c r="BC292" s="48"/>
      <c r="BD292" s="48"/>
    </row>
    <row r="293" spans="1:56" ht="15" customHeight="1" x14ac:dyDescent="0.3">
      <c r="A293" s="77"/>
      <c r="B293" s="281"/>
      <c r="C293" s="282"/>
      <c r="D293" s="282"/>
      <c r="E293" s="282"/>
      <c r="F293" s="282"/>
      <c r="G293" s="282"/>
      <c r="H293" s="282"/>
      <c r="I293" s="282"/>
      <c r="J293" s="282"/>
      <c r="K293" s="282"/>
      <c r="L293" s="282"/>
      <c r="M293" s="282"/>
      <c r="N293" s="282"/>
      <c r="O293" s="282"/>
      <c r="P293" s="282"/>
      <c r="Q293" s="282"/>
      <c r="R293" s="282"/>
      <c r="S293" s="282"/>
      <c r="T293" s="282"/>
      <c r="U293" s="282"/>
      <c r="V293" s="282"/>
      <c r="W293" s="282"/>
      <c r="X293" s="282"/>
      <c r="Y293" s="282"/>
      <c r="Z293" s="282"/>
      <c r="AA293" s="282"/>
      <c r="AB293" s="282"/>
      <c r="AC293" s="282"/>
      <c r="AD293" s="282"/>
      <c r="AE293" s="282"/>
      <c r="AF293" s="282"/>
      <c r="AG293" s="282"/>
      <c r="AH293" s="282"/>
      <c r="AI293" s="282"/>
      <c r="AJ293" s="282"/>
      <c r="AK293" s="282"/>
      <c r="AL293" s="282"/>
      <c r="AM293" s="282"/>
      <c r="AN293" s="282"/>
      <c r="AO293" s="282"/>
      <c r="AP293" s="283"/>
      <c r="AQ293" s="48"/>
      <c r="AR293" s="48"/>
      <c r="AS293" s="48"/>
      <c r="AT293" s="48"/>
      <c r="AU293" s="48"/>
      <c r="AV293" s="48"/>
      <c r="AW293" s="48"/>
      <c r="AX293" s="48"/>
      <c r="AY293" s="48"/>
      <c r="AZ293" s="48"/>
      <c r="BA293" s="48"/>
      <c r="BB293" s="48"/>
      <c r="BC293" s="48"/>
      <c r="BD293" s="48"/>
    </row>
    <row r="294" spans="1:56" ht="15" customHeight="1" x14ac:dyDescent="0.3">
      <c r="A294" s="77"/>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row>
    <row r="295" spans="1:56" ht="15" customHeight="1" x14ac:dyDescent="0.3">
      <c r="A295" s="77">
        <v>27</v>
      </c>
      <c r="B295" s="287" t="s">
        <v>120</v>
      </c>
      <c r="C295" s="287"/>
      <c r="D295" s="287"/>
      <c r="E295" s="287"/>
      <c r="F295" s="287"/>
      <c r="G295" s="287"/>
      <c r="H295" s="287"/>
      <c r="I295" s="287"/>
      <c r="J295" s="287"/>
      <c r="K295" s="287"/>
      <c r="L295" s="287"/>
      <c r="M295" s="287"/>
      <c r="N295" s="287"/>
      <c r="O295" s="287"/>
      <c r="P295" s="287"/>
      <c r="Q295" s="287"/>
      <c r="R295" s="287"/>
      <c r="S295" s="287"/>
      <c r="T295" s="287"/>
      <c r="U295" s="287"/>
      <c r="V295" s="287"/>
      <c r="W295" s="287"/>
      <c r="X295" s="287"/>
      <c r="Y295" s="287"/>
      <c r="Z295" s="287"/>
      <c r="AA295" s="287"/>
      <c r="AB295" s="287"/>
      <c r="AC295" s="287"/>
      <c r="AD295" s="287"/>
      <c r="AE295" s="287"/>
      <c r="AF295" s="287"/>
      <c r="AG295" s="287"/>
      <c r="AH295" s="287"/>
      <c r="AI295" s="287"/>
      <c r="AJ295" s="287"/>
      <c r="AK295" s="287"/>
      <c r="AL295" s="287"/>
      <c r="AM295" s="287"/>
      <c r="AN295" s="287"/>
      <c r="AO295" s="287"/>
      <c r="AP295" s="287"/>
      <c r="AQ295" s="48"/>
      <c r="AR295" s="48"/>
      <c r="AS295" s="48"/>
      <c r="AT295" s="48"/>
      <c r="AU295" s="48"/>
      <c r="AV295" s="48"/>
      <c r="AW295" s="48"/>
      <c r="AX295" s="48"/>
      <c r="AY295" s="48"/>
      <c r="AZ295" s="48"/>
      <c r="BA295" s="48"/>
      <c r="BB295" s="48"/>
      <c r="BC295" s="48"/>
      <c r="BD295" s="48"/>
    </row>
    <row r="296" spans="1:56" ht="15" customHeight="1" x14ac:dyDescent="0.3">
      <c r="A296" s="77"/>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row>
    <row r="297" spans="1:56" ht="15" customHeight="1" x14ac:dyDescent="0.3">
      <c r="A297" s="77"/>
      <c r="B297" s="112" t="s">
        <v>64</v>
      </c>
      <c r="C297" s="112"/>
      <c r="D297" s="288"/>
      <c r="E297" s="31"/>
      <c r="F297" s="31"/>
      <c r="G297" s="28"/>
      <c r="H297" s="114" t="s">
        <v>65</v>
      </c>
      <c r="I297" s="289"/>
      <c r="J297" s="31"/>
      <c r="K297" s="31"/>
      <c r="L297" s="31"/>
      <c r="M297" s="31"/>
      <c r="N297" s="16"/>
      <c r="O297" s="16"/>
      <c r="P297" s="16"/>
      <c r="Q297" s="16"/>
      <c r="R297" s="16"/>
      <c r="S297" s="16"/>
      <c r="T297" s="16"/>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row>
    <row r="298" spans="1:56" ht="15" customHeight="1" x14ac:dyDescent="0.3">
      <c r="A298" s="77"/>
      <c r="B298" s="48"/>
      <c r="C298" s="48"/>
      <c r="D298" s="70"/>
      <c r="E298" s="16"/>
      <c r="F298" s="16"/>
      <c r="G298" s="70"/>
      <c r="H298" s="48"/>
      <c r="I298" s="70"/>
      <c r="J298" s="17"/>
      <c r="K298" s="17"/>
      <c r="L298" s="17"/>
      <c r="M298" s="16"/>
      <c r="N298" s="16"/>
      <c r="O298" s="16"/>
      <c r="P298" s="16"/>
      <c r="Q298" s="16"/>
      <c r="R298" s="16"/>
      <c r="S298" s="16"/>
      <c r="T298" s="16"/>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row>
    <row r="299" spans="1:56" ht="15" customHeight="1" x14ac:dyDescent="0.3">
      <c r="A299" s="77">
        <v>28</v>
      </c>
      <c r="B299" s="100" t="s">
        <v>121</v>
      </c>
      <c r="C299" s="100"/>
      <c r="D299" s="100"/>
      <c r="E299" s="100"/>
      <c r="F299" s="100"/>
      <c r="G299" s="100"/>
      <c r="H299" s="100"/>
      <c r="I299" s="100"/>
      <c r="J299" s="100"/>
      <c r="K299" s="100"/>
      <c r="L299" s="100"/>
      <c r="M299" s="100"/>
      <c r="N299" s="100"/>
      <c r="O299" s="100"/>
      <c r="P299" s="100"/>
      <c r="Q299" s="100"/>
      <c r="R299" s="100"/>
      <c r="S299" s="100"/>
      <c r="T299" s="100"/>
      <c r="U299" s="100"/>
      <c r="V299" s="100"/>
      <c r="W299" s="100"/>
      <c r="X299" s="100"/>
      <c r="Y299" s="100"/>
      <c r="Z299" s="100"/>
      <c r="AA299" s="100"/>
      <c r="AB299" s="100"/>
      <c r="AC299" s="100"/>
      <c r="AD299" s="100"/>
      <c r="AE299" s="100"/>
      <c r="AF299" s="100"/>
      <c r="AG299" s="100"/>
      <c r="AH299" s="100"/>
      <c r="AI299" s="100"/>
      <c r="AJ299" s="100"/>
      <c r="AK299" s="100"/>
      <c r="AL299" s="100"/>
      <c r="AM299" s="100"/>
      <c r="AN299" s="100"/>
      <c r="AO299" s="100"/>
      <c r="AP299" s="100"/>
      <c r="AQ299" s="48"/>
      <c r="AR299" s="48"/>
      <c r="AS299" s="48"/>
      <c r="AT299" s="48"/>
      <c r="AU299" s="48"/>
      <c r="AV299" s="48"/>
      <c r="AW299" s="48"/>
      <c r="AX299" s="48"/>
      <c r="AY299" s="48"/>
      <c r="AZ299" s="48"/>
      <c r="BA299" s="48"/>
      <c r="BB299" s="48"/>
      <c r="BC299" s="48"/>
      <c r="BD299" s="48"/>
    </row>
    <row r="300" spans="1:56" ht="2.25" customHeight="1" x14ac:dyDescent="0.3">
      <c r="A300" s="77"/>
      <c r="B300" s="48"/>
      <c r="C300" s="48"/>
      <c r="D300" s="70"/>
      <c r="E300" s="16"/>
      <c r="F300" s="16"/>
      <c r="G300" s="70"/>
      <c r="H300" s="48"/>
      <c r="I300" s="70"/>
      <c r="J300" s="17"/>
      <c r="K300" s="17"/>
      <c r="L300" s="17"/>
      <c r="M300" s="16"/>
      <c r="N300" s="16"/>
      <c r="O300" s="16"/>
      <c r="P300" s="16"/>
      <c r="Q300" s="16"/>
      <c r="R300" s="16"/>
      <c r="S300" s="16"/>
      <c r="T300" s="16"/>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row>
    <row r="301" spans="1:56" ht="15" customHeight="1" x14ac:dyDescent="0.3">
      <c r="A301" s="77"/>
      <c r="B301" s="286" t="s">
        <v>122</v>
      </c>
      <c r="C301" s="210"/>
      <c r="D301" s="210"/>
      <c r="E301" s="210"/>
      <c r="F301" s="210"/>
      <c r="G301" s="210"/>
      <c r="H301" s="210"/>
      <c r="I301" s="210"/>
      <c r="J301" s="210"/>
      <c r="K301" s="210"/>
      <c r="L301" s="210"/>
      <c r="M301" s="210"/>
      <c r="N301" s="210"/>
      <c r="O301" s="210"/>
      <c r="P301" s="210"/>
      <c r="Q301" s="210"/>
      <c r="R301" s="210"/>
      <c r="S301" s="210"/>
      <c r="T301" s="210"/>
      <c r="U301" s="210"/>
      <c r="V301" s="210"/>
      <c r="W301" s="210"/>
      <c r="X301" s="210"/>
      <c r="Y301" s="210"/>
      <c r="Z301" s="210"/>
      <c r="AA301" s="210"/>
      <c r="AB301" s="210"/>
      <c r="AC301" s="210"/>
      <c r="AD301" s="210"/>
      <c r="AE301" s="210"/>
      <c r="AF301" s="210"/>
      <c r="AG301" s="210"/>
      <c r="AH301" s="210"/>
      <c r="AI301" s="210"/>
      <c r="AJ301" s="210"/>
      <c r="AK301" s="210"/>
      <c r="AL301" s="210"/>
      <c r="AM301" s="210"/>
      <c r="AN301" s="210"/>
      <c r="AO301" s="210"/>
      <c r="AP301" s="210"/>
      <c r="AQ301" s="48"/>
      <c r="AR301" s="48"/>
      <c r="AS301" s="48"/>
      <c r="AT301" s="48"/>
      <c r="AU301" s="48"/>
      <c r="AV301" s="48"/>
      <c r="AW301" s="48"/>
      <c r="AX301" s="48"/>
      <c r="AY301" s="48"/>
      <c r="AZ301" s="48"/>
      <c r="BA301" s="48"/>
      <c r="BB301" s="48"/>
      <c r="BC301" s="48"/>
      <c r="BD301" s="48"/>
    </row>
    <row r="302" spans="1:56" ht="2.25" customHeight="1" x14ac:dyDescent="0.3">
      <c r="A302" s="77"/>
      <c r="B302" s="48"/>
      <c r="C302" s="48"/>
      <c r="D302" s="70"/>
      <c r="E302" s="16"/>
      <c r="F302" s="16"/>
      <c r="G302" s="70"/>
      <c r="H302" s="48"/>
      <c r="I302" s="70"/>
      <c r="J302" s="17"/>
      <c r="K302" s="17"/>
      <c r="L302" s="17"/>
      <c r="M302" s="16"/>
      <c r="N302" s="16"/>
      <c r="O302" s="16"/>
      <c r="P302" s="16"/>
      <c r="Q302" s="16"/>
      <c r="R302" s="16"/>
      <c r="S302" s="16"/>
      <c r="T302" s="16"/>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row>
    <row r="303" spans="1:56" ht="15" customHeight="1" x14ac:dyDescent="0.3">
      <c r="A303" s="77"/>
      <c r="B303" s="290"/>
      <c r="C303" s="290"/>
      <c r="D303" s="48"/>
      <c r="E303" s="291" t="s">
        <v>123</v>
      </c>
      <c r="F303" s="291"/>
      <c r="G303" s="291"/>
      <c r="H303" s="291"/>
      <c r="I303" s="291"/>
      <c r="J303" s="17"/>
      <c r="K303" s="17"/>
      <c r="L303" s="17"/>
      <c r="M303" s="16"/>
      <c r="N303" s="16"/>
      <c r="O303" s="16"/>
      <c r="P303" s="16"/>
      <c r="Q303" s="16"/>
      <c r="R303" s="16"/>
      <c r="S303" s="16"/>
      <c r="T303" s="16"/>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row>
    <row r="304" spans="1:56" ht="15" customHeight="1" x14ac:dyDescent="0.3">
      <c r="A304" s="77"/>
      <c r="B304" s="17"/>
      <c r="C304" s="17"/>
      <c r="D304" s="48"/>
      <c r="E304" s="81"/>
      <c r="F304" s="81"/>
      <c r="G304" s="81"/>
      <c r="H304" s="81"/>
      <c r="I304" s="81"/>
      <c r="J304" s="17"/>
      <c r="K304" s="17"/>
      <c r="L304" s="17"/>
      <c r="M304" s="16"/>
      <c r="N304" s="16"/>
      <c r="O304" s="16"/>
      <c r="P304" s="16"/>
      <c r="Q304" s="16"/>
      <c r="R304" s="16"/>
      <c r="S304" s="16"/>
      <c r="T304" s="16"/>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row>
    <row r="305" spans="1:56" ht="15" customHeight="1" x14ac:dyDescent="0.3">
      <c r="A305" s="77">
        <v>29</v>
      </c>
      <c r="B305" s="165" t="s">
        <v>124</v>
      </c>
      <c r="C305" s="165"/>
      <c r="D305" s="165"/>
      <c r="E305" s="165"/>
      <c r="F305" s="165"/>
      <c r="G305" s="165"/>
      <c r="H305" s="165"/>
      <c r="I305" s="165"/>
      <c r="J305" s="165"/>
      <c r="K305" s="165"/>
      <c r="L305" s="165"/>
      <c r="M305" s="165"/>
      <c r="N305" s="165"/>
      <c r="O305" s="165"/>
      <c r="P305" s="165"/>
      <c r="Q305" s="165"/>
      <c r="R305" s="165"/>
      <c r="S305" s="165"/>
      <c r="T305" s="165"/>
      <c r="U305" s="165"/>
      <c r="V305" s="165"/>
      <c r="W305" s="165"/>
      <c r="X305" s="165"/>
      <c r="Y305" s="165"/>
      <c r="Z305" s="165"/>
      <c r="AA305" s="165"/>
      <c r="AB305" s="165"/>
      <c r="AC305" s="165"/>
      <c r="AD305" s="165"/>
      <c r="AE305" s="165"/>
      <c r="AF305" s="165"/>
      <c r="AG305" s="165"/>
      <c r="AH305" s="165"/>
      <c r="AI305" s="165"/>
      <c r="AJ305" s="165"/>
      <c r="AK305" s="165"/>
      <c r="AL305" s="165"/>
      <c r="AM305" s="165"/>
      <c r="AN305" s="165"/>
      <c r="AO305" s="165"/>
      <c r="AP305" s="165"/>
      <c r="AQ305" s="48"/>
      <c r="AR305" s="48"/>
      <c r="AS305" s="48"/>
      <c r="AT305" s="48"/>
      <c r="AU305" s="48"/>
      <c r="AV305" s="48"/>
      <c r="AW305" s="48"/>
      <c r="AX305" s="48"/>
      <c r="AY305" s="48"/>
      <c r="AZ305" s="48"/>
      <c r="BA305" s="48"/>
      <c r="BB305" s="48"/>
      <c r="BC305" s="48"/>
      <c r="BD305" s="48"/>
    </row>
    <row r="306" spans="1:56" ht="2.25" customHeight="1" x14ac:dyDescent="0.3">
      <c r="A306" s="77"/>
      <c r="B306" s="80"/>
      <c r="C306" s="80"/>
      <c r="D306" s="80"/>
      <c r="E306" s="80"/>
      <c r="F306" s="80"/>
      <c r="G306" s="80"/>
      <c r="H306" s="80"/>
      <c r="I306" s="80"/>
      <c r="J306" s="80"/>
      <c r="K306" s="80"/>
      <c r="L306" s="80"/>
      <c r="M306" s="80"/>
      <c r="N306" s="80"/>
      <c r="O306" s="80"/>
      <c r="P306" s="80"/>
      <c r="Q306" s="80"/>
      <c r="R306" s="80"/>
      <c r="S306" s="80"/>
      <c r="T306" s="80"/>
      <c r="U306" s="80"/>
      <c r="V306" s="80"/>
      <c r="W306" s="80"/>
      <c r="X306" s="80"/>
      <c r="Y306" s="80"/>
      <c r="Z306" s="80"/>
      <c r="AA306" s="80"/>
      <c r="AB306" s="80"/>
      <c r="AC306" s="80"/>
      <c r="AD306" s="80"/>
      <c r="AE306" s="80"/>
      <c r="AF306" s="80"/>
      <c r="AG306" s="80"/>
      <c r="AH306" s="80"/>
      <c r="AI306" s="80"/>
      <c r="AJ306" s="80"/>
      <c r="AK306" s="80"/>
      <c r="AL306" s="80"/>
      <c r="AM306" s="80"/>
      <c r="AN306" s="80"/>
      <c r="AO306" s="80"/>
      <c r="AP306" s="80"/>
      <c r="AQ306" s="48"/>
      <c r="AR306" s="48"/>
      <c r="AS306" s="48"/>
      <c r="AT306" s="48"/>
      <c r="AU306" s="48"/>
      <c r="AV306" s="48"/>
      <c r="AW306" s="48"/>
      <c r="AX306" s="48"/>
      <c r="AY306" s="48"/>
      <c r="AZ306" s="48"/>
      <c r="BA306" s="48"/>
      <c r="BB306" s="48"/>
      <c r="BC306" s="48"/>
      <c r="BD306" s="48"/>
    </row>
    <row r="307" spans="1:56" ht="15" customHeight="1" x14ac:dyDescent="0.3">
      <c r="A307" s="77"/>
      <c r="B307" s="48"/>
      <c r="C307" s="69" t="s">
        <v>125</v>
      </c>
      <c r="D307" s="69"/>
      <c r="E307" s="69"/>
      <c r="F307" s="69"/>
      <c r="G307" s="69"/>
      <c r="H307" s="69"/>
      <c r="I307" s="69"/>
      <c r="J307" s="69"/>
      <c r="K307" s="69"/>
      <c r="L307" s="69"/>
      <c r="M307" s="69"/>
      <c r="N307" s="69"/>
      <c r="O307" s="69"/>
      <c r="P307" s="69"/>
      <c r="Q307" s="69"/>
      <c r="R307" s="69"/>
      <c r="S307" s="69"/>
      <c r="T307" s="69"/>
      <c r="U307" s="69"/>
      <c r="V307" s="69"/>
      <c r="W307" s="292"/>
      <c r="X307" s="293"/>
      <c r="Y307" s="293"/>
      <c r="Z307" s="293"/>
      <c r="AA307" s="293"/>
      <c r="AB307" s="293"/>
      <c r="AC307" s="293"/>
      <c r="AD307" s="293"/>
      <c r="AE307" s="294"/>
      <c r="AF307" s="112" t="s">
        <v>126</v>
      </c>
      <c r="AG307" s="112"/>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row>
    <row r="308" spans="1:56" ht="2.25" customHeight="1" x14ac:dyDescent="0.3">
      <c r="A308" s="77"/>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row>
    <row r="309" spans="1:56" ht="15" customHeight="1" x14ac:dyDescent="0.3">
      <c r="A309" s="77"/>
      <c r="B309" s="96" t="s">
        <v>127</v>
      </c>
      <c r="C309" s="96"/>
      <c r="D309" s="96"/>
      <c r="E309" s="96"/>
      <c r="F309" s="96"/>
      <c r="G309" s="96"/>
      <c r="H309" s="96"/>
      <c r="I309" s="96"/>
      <c r="J309" s="96"/>
      <c r="K309" s="96"/>
      <c r="L309" s="96"/>
      <c r="M309" s="96"/>
      <c r="N309" s="96"/>
      <c r="O309" s="96"/>
      <c r="P309" s="96"/>
      <c r="Q309" s="96"/>
      <c r="R309" s="96"/>
      <c r="S309" s="96"/>
      <c r="T309" s="96"/>
      <c r="U309" s="96"/>
      <c r="V309" s="96"/>
      <c r="W309" s="96"/>
      <c r="X309" s="96"/>
      <c r="Y309" s="96"/>
      <c r="Z309" s="96"/>
      <c r="AA309" s="96"/>
      <c r="AB309" s="96"/>
      <c r="AC309" s="96"/>
      <c r="AD309" s="96"/>
      <c r="AE309" s="96"/>
      <c r="AF309" s="96"/>
      <c r="AG309" s="96"/>
      <c r="AH309" s="96"/>
      <c r="AI309" s="96"/>
      <c r="AJ309" s="96"/>
      <c r="AK309" s="96"/>
      <c r="AL309" s="96"/>
      <c r="AM309" s="96"/>
      <c r="AN309" s="96"/>
      <c r="AO309" s="96"/>
      <c r="AP309" s="96"/>
      <c r="AQ309" s="48"/>
      <c r="AR309" s="48"/>
      <c r="AS309" s="48"/>
      <c r="AT309" s="48"/>
      <c r="AU309" s="48"/>
      <c r="AV309" s="48"/>
      <c r="AW309" s="48"/>
      <c r="AX309" s="48"/>
      <c r="AY309" s="48"/>
      <c r="AZ309" s="48"/>
      <c r="BA309" s="48"/>
      <c r="BB309" s="48"/>
      <c r="BC309" s="48"/>
      <c r="BD309" s="48"/>
    </row>
    <row r="310" spans="1:56" ht="2.25" customHeight="1" x14ac:dyDescent="0.3">
      <c r="A310" s="77"/>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row>
    <row r="311" spans="1:56" ht="15" customHeight="1" x14ac:dyDescent="0.3">
      <c r="A311" s="77"/>
      <c r="B311" s="48"/>
      <c r="C311" s="112" t="s">
        <v>41</v>
      </c>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c r="AO311" s="112"/>
      <c r="AP311" s="112"/>
      <c r="AQ311" s="48"/>
      <c r="AR311" s="48"/>
      <c r="AS311" s="48"/>
      <c r="AT311" s="48"/>
      <c r="AU311" s="48"/>
      <c r="AV311" s="48"/>
      <c r="AW311" s="48"/>
      <c r="AX311" s="48"/>
      <c r="AY311" s="48"/>
      <c r="AZ311" s="48"/>
      <c r="BA311" s="48"/>
      <c r="BB311" s="48"/>
      <c r="BC311" s="48"/>
      <c r="BD311" s="48"/>
    </row>
    <row r="312" spans="1:56" ht="15" customHeight="1" x14ac:dyDescent="0.3">
      <c r="A312" s="77"/>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row>
    <row r="313" spans="1:56" ht="15" customHeight="1" x14ac:dyDescent="0.3">
      <c r="A313" s="83">
        <v>30</v>
      </c>
      <c r="B313" s="295" t="s">
        <v>128</v>
      </c>
      <c r="C313" s="295"/>
      <c r="D313" s="295"/>
      <c r="E313" s="295"/>
      <c r="F313" s="295"/>
      <c r="G313" s="295"/>
      <c r="H313" s="295"/>
      <c r="I313" s="295"/>
      <c r="J313" s="295"/>
      <c r="K313" s="295"/>
      <c r="L313" s="295"/>
      <c r="M313" s="295"/>
      <c r="N313" s="295"/>
      <c r="O313" s="295"/>
      <c r="P313" s="295"/>
      <c r="Q313" s="295"/>
      <c r="R313" s="295"/>
      <c r="S313" s="295"/>
      <c r="T313" s="295"/>
      <c r="U313" s="295"/>
      <c r="V313" s="295"/>
      <c r="W313" s="295"/>
      <c r="X313" s="295"/>
      <c r="Y313" s="295"/>
      <c r="Z313" s="295"/>
      <c r="AA313" s="295"/>
      <c r="AB313" s="295"/>
      <c r="AC313" s="295"/>
      <c r="AD313" s="295"/>
      <c r="AE313" s="295"/>
      <c r="AF313" s="295"/>
      <c r="AG313" s="295"/>
      <c r="AH313" s="295"/>
      <c r="AI313" s="295"/>
      <c r="AJ313" s="295"/>
      <c r="AK313" s="295"/>
      <c r="AL313" s="295"/>
      <c r="AM313" s="295"/>
      <c r="AN313" s="295"/>
      <c r="AO313" s="295"/>
      <c r="AP313" s="295"/>
      <c r="AQ313" s="48"/>
      <c r="AR313" s="48"/>
      <c r="AS313" s="48"/>
      <c r="AT313" s="48"/>
      <c r="AU313" s="48"/>
      <c r="AV313" s="48"/>
      <c r="AW313" s="48"/>
      <c r="AX313" s="48"/>
      <c r="AY313" s="48"/>
      <c r="AZ313" s="48"/>
      <c r="BA313" s="48"/>
      <c r="BB313" s="48"/>
      <c r="BC313" s="48"/>
      <c r="BD313" s="48"/>
    </row>
    <row r="314" spans="1:56" ht="2.25" customHeight="1" x14ac:dyDescent="0.3">
      <c r="A314" s="77"/>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row>
    <row r="315" spans="1:56" ht="15" customHeight="1" x14ac:dyDescent="0.3">
      <c r="A315" s="77"/>
      <c r="B315" s="48"/>
      <c r="C315" s="112" t="s">
        <v>129</v>
      </c>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c r="AO315" s="112"/>
      <c r="AP315" s="112"/>
      <c r="AQ315" s="48"/>
      <c r="AR315" s="48"/>
      <c r="AS315" s="48"/>
      <c r="AT315" s="48"/>
      <c r="AU315" s="48"/>
      <c r="AV315" s="48"/>
      <c r="AW315" s="48"/>
      <c r="AX315" s="48"/>
      <c r="AY315" s="48"/>
      <c r="AZ315" s="48"/>
      <c r="BA315" s="48"/>
      <c r="BB315" s="48"/>
      <c r="BC315" s="48"/>
      <c r="BD315" s="48"/>
    </row>
    <row r="316" spans="1:56" ht="2.25" customHeight="1" x14ac:dyDescent="0.3">
      <c r="A316" s="77"/>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row>
    <row r="317" spans="1:56" ht="15" customHeight="1" x14ac:dyDescent="0.3">
      <c r="A317" s="77"/>
      <c r="B317" s="48"/>
      <c r="C317" s="112" t="s">
        <v>130</v>
      </c>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c r="AO317" s="112"/>
      <c r="AP317" s="112"/>
      <c r="AQ317" s="48"/>
      <c r="AR317" s="48"/>
      <c r="AS317" s="48"/>
      <c r="AT317" s="48"/>
      <c r="AU317" s="48"/>
      <c r="AV317" s="48"/>
      <c r="AW317" s="48"/>
      <c r="AX317" s="48"/>
      <c r="AY317" s="48"/>
      <c r="AZ317" s="48"/>
      <c r="BA317" s="48"/>
      <c r="BB317" s="48"/>
      <c r="BC317" s="48"/>
      <c r="BD317" s="48"/>
    </row>
    <row r="318" spans="1:56" ht="15" customHeight="1" x14ac:dyDescent="0.3">
      <c r="A318" s="77"/>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8"/>
      <c r="BB318" s="48"/>
      <c r="BC318" s="48"/>
      <c r="BD318" s="48"/>
    </row>
    <row r="319" spans="1:56" ht="15" customHeight="1" x14ac:dyDescent="0.3">
      <c r="A319" s="77">
        <v>31</v>
      </c>
      <c r="B319" s="168" t="s">
        <v>131</v>
      </c>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c r="AO319" s="112"/>
      <c r="AP319" s="112"/>
      <c r="AQ319" s="48"/>
      <c r="AR319" s="48"/>
      <c r="AS319" s="48"/>
      <c r="AT319" s="48"/>
      <c r="AU319" s="48"/>
      <c r="AV319" s="48"/>
      <c r="AW319" s="48"/>
      <c r="AX319" s="48"/>
      <c r="AY319" s="48"/>
      <c r="AZ319" s="48"/>
      <c r="BA319" s="48"/>
      <c r="BB319" s="48"/>
      <c r="BC319" s="48"/>
      <c r="BD319" s="48"/>
    </row>
    <row r="320" spans="1:56" ht="2.25" customHeight="1" x14ac:dyDescent="0.3">
      <c r="A320" s="77"/>
      <c r="B320" s="67"/>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row>
    <row r="321" spans="1:56" ht="15" customHeight="1" x14ac:dyDescent="0.3">
      <c r="A321" s="77"/>
      <c r="B321" s="48"/>
      <c r="C321" s="112" t="s">
        <v>132</v>
      </c>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c r="AO321" s="112"/>
      <c r="AP321" s="112"/>
      <c r="AQ321" s="48"/>
      <c r="AR321" s="48"/>
      <c r="AS321" s="48"/>
      <c r="AT321" s="48"/>
      <c r="AU321" s="48"/>
      <c r="AV321" s="48"/>
      <c r="AW321" s="48"/>
      <c r="AX321" s="48"/>
      <c r="AY321" s="48"/>
      <c r="AZ321" s="48"/>
      <c r="BA321" s="48"/>
      <c r="BB321" s="48"/>
      <c r="BC321" s="48"/>
      <c r="BD321" s="48"/>
    </row>
    <row r="322" spans="1:56" ht="2.25" customHeight="1" x14ac:dyDescent="0.3">
      <c r="A322" s="77"/>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row>
    <row r="323" spans="1:56" ht="15" customHeight="1" x14ac:dyDescent="0.3">
      <c r="A323" s="77"/>
      <c r="B323" s="48"/>
      <c r="C323" s="112" t="s">
        <v>133</v>
      </c>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c r="AO323" s="112"/>
      <c r="AP323" s="112"/>
      <c r="AQ323" s="48"/>
      <c r="AR323" s="48"/>
      <c r="AS323" s="48"/>
      <c r="AT323" s="48"/>
      <c r="AU323" s="48"/>
      <c r="AV323" s="48"/>
      <c r="AW323" s="48"/>
      <c r="AX323" s="48"/>
      <c r="AY323" s="48"/>
      <c r="AZ323" s="48"/>
      <c r="BA323" s="48"/>
      <c r="BB323" s="48"/>
      <c r="BC323" s="48"/>
      <c r="BD323" s="48"/>
    </row>
    <row r="324" spans="1:56" ht="2.25" customHeight="1" x14ac:dyDescent="0.3">
      <c r="A324" s="77"/>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8"/>
      <c r="BB324" s="48"/>
      <c r="BC324" s="48"/>
      <c r="BD324" s="48"/>
    </row>
    <row r="325" spans="1:56" ht="15" customHeight="1" x14ac:dyDescent="0.3">
      <c r="A325" s="77"/>
      <c r="B325" s="48"/>
      <c r="C325" s="112" t="s">
        <v>134</v>
      </c>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c r="AO325" s="112"/>
      <c r="AP325" s="112"/>
      <c r="AQ325" s="48"/>
      <c r="AR325" s="48"/>
      <c r="AS325" s="48"/>
      <c r="AT325" s="48"/>
      <c r="AU325" s="48"/>
      <c r="AV325" s="48"/>
      <c r="AW325" s="48"/>
      <c r="AX325" s="48"/>
      <c r="AY325" s="48"/>
      <c r="AZ325" s="48"/>
      <c r="BA325" s="48"/>
      <c r="BB325" s="48"/>
      <c r="BC325" s="48"/>
      <c r="BD325" s="48"/>
    </row>
    <row r="326" spans="1:56" ht="2.25" customHeight="1" x14ac:dyDescent="0.3">
      <c r="A326" s="77"/>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c r="BA326" s="48"/>
      <c r="BB326" s="48"/>
      <c r="BC326" s="48"/>
      <c r="BD326" s="48"/>
    </row>
    <row r="327" spans="1:56" ht="15" customHeight="1" x14ac:dyDescent="0.3">
      <c r="A327" s="77"/>
      <c r="B327" s="48"/>
      <c r="C327" s="112" t="s">
        <v>135</v>
      </c>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c r="AO327" s="112"/>
      <c r="AP327" s="112"/>
      <c r="AQ327" s="48"/>
      <c r="AR327" s="48"/>
      <c r="AS327" s="48"/>
      <c r="AT327" s="48"/>
      <c r="AU327" s="48"/>
      <c r="AV327" s="48"/>
      <c r="AW327" s="48"/>
      <c r="AX327" s="48"/>
      <c r="AY327" s="48"/>
      <c r="AZ327" s="48"/>
      <c r="BA327" s="48"/>
      <c r="BB327" s="48"/>
      <c r="BC327" s="48"/>
      <c r="BD327" s="48"/>
    </row>
    <row r="328" spans="1:56" ht="2.25" customHeight="1" x14ac:dyDescent="0.3">
      <c r="A328" s="77"/>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8"/>
      <c r="BB328" s="48"/>
      <c r="BC328" s="48"/>
      <c r="BD328" s="48"/>
    </row>
    <row r="329" spans="1:56" ht="15" customHeight="1" x14ac:dyDescent="0.3">
      <c r="A329" s="77"/>
      <c r="B329" s="48"/>
      <c r="C329" s="48" t="s">
        <v>136</v>
      </c>
      <c r="D329" s="48"/>
      <c r="E329" s="48"/>
      <c r="F329" s="45"/>
      <c r="G329" s="16"/>
      <c r="H329" s="16"/>
      <c r="I329" s="16"/>
      <c r="J329" s="298"/>
      <c r="K329" s="299"/>
      <c r="L329" s="299"/>
      <c r="M329" s="299"/>
      <c r="N329" s="299"/>
      <c r="O329" s="299"/>
      <c r="P329" s="299"/>
      <c r="Q329" s="299"/>
      <c r="R329" s="299"/>
      <c r="S329" s="299"/>
      <c r="T329" s="299"/>
      <c r="U329" s="299"/>
      <c r="V329" s="299"/>
      <c r="W329" s="299"/>
      <c r="X329" s="299"/>
      <c r="Y329" s="299"/>
      <c r="Z329" s="299"/>
      <c r="AA329" s="299"/>
      <c r="AB329" s="299"/>
      <c r="AC329" s="299"/>
      <c r="AD329" s="299"/>
      <c r="AE329" s="299"/>
      <c r="AF329" s="299"/>
      <c r="AG329" s="299"/>
      <c r="AH329" s="299"/>
      <c r="AI329" s="299"/>
      <c r="AJ329" s="299"/>
      <c r="AK329" s="299"/>
      <c r="AL329" s="299"/>
      <c r="AM329" s="299"/>
      <c r="AN329" s="299"/>
      <c r="AO329" s="299"/>
      <c r="AP329" s="300"/>
      <c r="AQ329" s="48"/>
      <c r="AR329" s="48"/>
      <c r="AS329" s="48"/>
      <c r="AT329" s="48"/>
      <c r="AU329" s="48"/>
      <c r="AV329" s="48"/>
      <c r="AW329" s="48"/>
      <c r="AX329" s="48"/>
      <c r="AY329" s="48"/>
      <c r="AZ329" s="48"/>
      <c r="BA329" s="48"/>
      <c r="BB329" s="48"/>
      <c r="BC329" s="48"/>
      <c r="BD329" s="48"/>
    </row>
    <row r="330" spans="1:56" ht="15" customHeight="1" x14ac:dyDescent="0.3">
      <c r="A330" s="77"/>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row>
    <row r="331" spans="1:56" ht="15" customHeight="1" x14ac:dyDescent="0.3">
      <c r="A331" s="83">
        <v>32</v>
      </c>
      <c r="B331" s="295" t="s">
        <v>137</v>
      </c>
      <c r="C331" s="295"/>
      <c r="D331" s="295"/>
      <c r="E331" s="295"/>
      <c r="F331" s="295"/>
      <c r="G331" s="295"/>
      <c r="H331" s="295"/>
      <c r="I331" s="295"/>
      <c r="J331" s="295"/>
      <c r="K331" s="295"/>
      <c r="L331" s="295"/>
      <c r="M331" s="295"/>
      <c r="N331" s="295"/>
      <c r="O331" s="295"/>
      <c r="P331" s="295"/>
      <c r="Q331" s="295"/>
      <c r="R331" s="295"/>
      <c r="S331" s="295"/>
      <c r="T331" s="295"/>
      <c r="U331" s="295"/>
      <c r="V331" s="295"/>
      <c r="W331" s="295"/>
      <c r="X331" s="295"/>
      <c r="Y331" s="295"/>
      <c r="Z331" s="295"/>
      <c r="AA331" s="295"/>
      <c r="AB331" s="295"/>
      <c r="AC331" s="295"/>
      <c r="AD331" s="295"/>
      <c r="AE331" s="295"/>
      <c r="AF331" s="295"/>
      <c r="AG331" s="295"/>
      <c r="AH331" s="295"/>
      <c r="AI331" s="295"/>
      <c r="AJ331" s="295"/>
      <c r="AK331" s="295"/>
      <c r="AL331" s="295"/>
      <c r="AM331" s="295"/>
      <c r="AN331" s="295"/>
      <c r="AO331" s="295"/>
      <c r="AP331" s="295"/>
      <c r="AQ331" s="48"/>
      <c r="AR331" s="48"/>
      <c r="AS331" s="48"/>
      <c r="AT331" s="48"/>
      <c r="AU331" s="48"/>
      <c r="AV331" s="48"/>
      <c r="AW331" s="48"/>
      <c r="AX331" s="48"/>
      <c r="AY331" s="48"/>
      <c r="AZ331" s="48"/>
      <c r="BA331" s="48"/>
      <c r="BB331" s="48"/>
      <c r="BC331" s="48"/>
      <c r="BD331" s="48"/>
    </row>
    <row r="332" spans="1:56" ht="15" customHeight="1" x14ac:dyDescent="0.3">
      <c r="A332" s="83"/>
      <c r="B332" s="295"/>
      <c r="C332" s="295"/>
      <c r="D332" s="295"/>
      <c r="E332" s="295"/>
      <c r="F332" s="295"/>
      <c r="G332" s="295"/>
      <c r="H332" s="295"/>
      <c r="I332" s="295"/>
      <c r="J332" s="295"/>
      <c r="K332" s="295"/>
      <c r="L332" s="295"/>
      <c r="M332" s="295"/>
      <c r="N332" s="295"/>
      <c r="O332" s="295"/>
      <c r="P332" s="295"/>
      <c r="Q332" s="295"/>
      <c r="R332" s="295"/>
      <c r="S332" s="295"/>
      <c r="T332" s="295"/>
      <c r="U332" s="295"/>
      <c r="V332" s="295"/>
      <c r="W332" s="295"/>
      <c r="X332" s="295"/>
      <c r="Y332" s="295"/>
      <c r="Z332" s="295"/>
      <c r="AA332" s="295"/>
      <c r="AB332" s="295"/>
      <c r="AC332" s="295"/>
      <c r="AD332" s="295"/>
      <c r="AE332" s="295"/>
      <c r="AF332" s="295"/>
      <c r="AG332" s="295"/>
      <c r="AH332" s="295"/>
      <c r="AI332" s="295"/>
      <c r="AJ332" s="295"/>
      <c r="AK332" s="295"/>
      <c r="AL332" s="295"/>
      <c r="AM332" s="295"/>
      <c r="AN332" s="295"/>
      <c r="AO332" s="295"/>
      <c r="AP332" s="295"/>
      <c r="AQ332" s="48"/>
      <c r="AR332" s="48"/>
      <c r="AS332" s="48"/>
      <c r="AT332" s="48"/>
      <c r="AU332" s="48"/>
      <c r="AV332" s="48"/>
      <c r="AW332" s="48"/>
      <c r="AX332" s="48"/>
      <c r="AY332" s="48"/>
      <c r="AZ332" s="48"/>
      <c r="BA332" s="48"/>
      <c r="BB332" s="48"/>
      <c r="BC332" s="48"/>
      <c r="BD332" s="48"/>
    </row>
    <row r="333" spans="1:56" ht="2.25" customHeight="1" x14ac:dyDescent="0.3">
      <c r="A333" s="77"/>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row>
    <row r="334" spans="1:56" ht="15" customHeight="1" x14ac:dyDescent="0.3">
      <c r="A334" s="77"/>
      <c r="B334" s="48"/>
      <c r="C334" s="112" t="s">
        <v>138</v>
      </c>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c r="AO334" s="112"/>
      <c r="AP334" s="112"/>
      <c r="AQ334" s="48"/>
      <c r="AR334" s="48"/>
      <c r="AS334" s="48"/>
      <c r="AT334" s="48"/>
      <c r="AU334" s="48"/>
      <c r="AV334" s="48"/>
      <c r="AW334" s="48"/>
      <c r="AX334" s="48"/>
      <c r="AY334" s="48"/>
      <c r="AZ334" s="48"/>
      <c r="BA334" s="48"/>
      <c r="BB334" s="48"/>
      <c r="BC334" s="48"/>
      <c r="BD334" s="48"/>
    </row>
    <row r="335" spans="1:56" ht="2.25" customHeight="1" x14ac:dyDescent="0.3">
      <c r="A335" s="77"/>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row>
    <row r="336" spans="1:56" ht="15" customHeight="1" x14ac:dyDescent="0.3">
      <c r="A336" s="77"/>
      <c r="B336" s="48"/>
      <c r="C336" s="112" t="s">
        <v>139</v>
      </c>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c r="AO336" s="112"/>
      <c r="AP336" s="112"/>
      <c r="AQ336" s="48"/>
      <c r="AR336" s="48"/>
      <c r="AS336" s="48"/>
      <c r="AT336" s="48"/>
      <c r="AU336" s="48"/>
      <c r="AV336" s="48"/>
      <c r="AW336" s="48"/>
      <c r="AX336" s="48"/>
      <c r="AY336" s="48"/>
      <c r="AZ336" s="48"/>
      <c r="BA336" s="48"/>
      <c r="BB336" s="48"/>
      <c r="BC336" s="48"/>
      <c r="BD336" s="48"/>
    </row>
    <row r="337" spans="1:56" ht="15" customHeight="1" x14ac:dyDescent="0.3">
      <c r="A337" s="77"/>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row>
    <row r="338" spans="1:56" ht="15" customHeight="1" x14ac:dyDescent="0.3">
      <c r="A338" s="77">
        <v>33</v>
      </c>
      <c r="B338" s="168" t="s">
        <v>140</v>
      </c>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c r="AO338" s="112"/>
      <c r="AP338" s="112"/>
      <c r="AQ338" s="48"/>
      <c r="AR338" s="48"/>
      <c r="AS338" s="48"/>
      <c r="AT338" s="48"/>
      <c r="AU338" s="48"/>
      <c r="AV338" s="48"/>
      <c r="AW338" s="48"/>
      <c r="AX338" s="48"/>
      <c r="AY338" s="48"/>
      <c r="AZ338" s="48"/>
      <c r="BA338" s="48"/>
      <c r="BB338" s="48"/>
      <c r="BC338" s="48"/>
      <c r="BD338" s="48"/>
    </row>
    <row r="339" spans="1:56" ht="15" customHeight="1" x14ac:dyDescent="0.3">
      <c r="A339" s="77"/>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8"/>
      <c r="BB339" s="48"/>
      <c r="BC339" s="48"/>
      <c r="BD339" s="48"/>
    </row>
    <row r="340" spans="1:56" ht="15" customHeight="1" x14ac:dyDescent="0.3">
      <c r="A340" s="77"/>
      <c r="B340" s="192"/>
      <c r="C340" s="193"/>
      <c r="D340" s="193"/>
      <c r="E340" s="194"/>
      <c r="F340" s="48"/>
      <c r="G340" s="48" t="s">
        <v>141</v>
      </c>
      <c r="H340" s="48"/>
      <c r="I340" s="48"/>
      <c r="J340" s="48"/>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c r="BA340" s="48"/>
      <c r="BB340" s="48"/>
      <c r="BC340" s="48"/>
      <c r="BD340" s="48"/>
    </row>
    <row r="341" spans="1:56" ht="15" customHeight="1" x14ac:dyDescent="0.3">
      <c r="A341" s="77"/>
      <c r="B341" s="4"/>
      <c r="C341" s="4"/>
      <c r="D341" s="4"/>
      <c r="E341" s="4"/>
      <c r="F341" s="48"/>
      <c r="G341" s="48"/>
      <c r="H341" s="48"/>
      <c r="I341" s="48"/>
      <c r="J341" s="48"/>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8"/>
      <c r="BB341" s="48"/>
      <c r="BC341" s="48"/>
      <c r="BD341" s="48"/>
    </row>
    <row r="342" spans="1:56" ht="15" customHeight="1" x14ac:dyDescent="0.3">
      <c r="A342" s="77">
        <v>34</v>
      </c>
      <c r="B342" s="296" t="s">
        <v>142</v>
      </c>
      <c r="C342" s="296"/>
      <c r="D342" s="296"/>
      <c r="E342" s="296"/>
      <c r="F342" s="296"/>
      <c r="G342" s="296"/>
      <c r="H342" s="296"/>
      <c r="I342" s="296"/>
      <c r="J342" s="296"/>
      <c r="K342" s="296"/>
      <c r="L342" s="296"/>
      <c r="M342" s="296"/>
      <c r="N342" s="296"/>
      <c r="O342" s="296"/>
      <c r="P342" s="296"/>
      <c r="Q342" s="296"/>
      <c r="R342" s="296"/>
      <c r="S342" s="296"/>
      <c r="T342" s="296"/>
      <c r="U342" s="296"/>
      <c r="V342" s="296"/>
      <c r="W342" s="296"/>
      <c r="X342" s="296"/>
      <c r="Y342" s="296"/>
      <c r="Z342" s="296"/>
      <c r="AA342" s="296"/>
      <c r="AB342" s="296"/>
      <c r="AC342" s="296"/>
      <c r="AD342" s="296"/>
      <c r="AE342" s="296"/>
      <c r="AF342" s="296"/>
      <c r="AG342" s="296"/>
      <c r="AH342" s="296"/>
      <c r="AI342" s="296"/>
      <c r="AJ342" s="296"/>
      <c r="AK342" s="296"/>
      <c r="AL342" s="296"/>
      <c r="AM342" s="296"/>
      <c r="AN342" s="296"/>
      <c r="AO342" s="296"/>
      <c r="AP342" s="296"/>
      <c r="AQ342" s="48"/>
      <c r="AR342" s="48"/>
      <c r="AS342" s="48"/>
      <c r="AT342" s="48"/>
      <c r="AU342" s="48"/>
      <c r="AV342" s="48"/>
      <c r="AW342" s="48"/>
      <c r="AX342" s="48"/>
      <c r="AY342" s="48"/>
      <c r="AZ342" s="48"/>
      <c r="BA342" s="48"/>
      <c r="BB342" s="48"/>
      <c r="BC342" s="48"/>
      <c r="BD342" s="48"/>
    </row>
    <row r="343" spans="1:56" ht="15" customHeight="1" x14ac:dyDescent="0.3">
      <c r="A343" s="77"/>
      <c r="B343" s="97" t="s">
        <v>143</v>
      </c>
      <c r="C343" s="97"/>
      <c r="D343" s="97"/>
      <c r="E343" s="97"/>
      <c r="F343" s="97"/>
      <c r="G343" s="97"/>
      <c r="H343" s="97"/>
      <c r="I343" s="97"/>
      <c r="J343" s="97"/>
      <c r="K343" s="97"/>
      <c r="L343" s="97"/>
      <c r="M343" s="97"/>
      <c r="N343" s="97"/>
      <c r="O343" s="97"/>
      <c r="P343" s="97"/>
      <c r="Q343" s="97"/>
      <c r="R343" s="97"/>
      <c r="S343" s="97"/>
      <c r="T343" s="97"/>
      <c r="U343" s="97"/>
      <c r="V343" s="97"/>
      <c r="W343" s="97"/>
      <c r="X343" s="97"/>
      <c r="Y343" s="97"/>
      <c r="Z343" s="97"/>
      <c r="AA343" s="97"/>
      <c r="AB343" s="97"/>
      <c r="AC343" s="97"/>
      <c r="AD343" s="97"/>
      <c r="AE343" s="97"/>
      <c r="AF343" s="97"/>
      <c r="AG343" s="97"/>
      <c r="AH343" s="97"/>
      <c r="AI343" s="97"/>
      <c r="AJ343" s="97"/>
      <c r="AK343" s="97"/>
      <c r="AL343" s="97"/>
      <c r="AM343" s="97"/>
      <c r="AN343" s="97"/>
      <c r="AO343" s="97"/>
      <c r="AP343" s="97"/>
      <c r="AQ343" s="48"/>
      <c r="AR343" s="48"/>
      <c r="AS343" s="48"/>
      <c r="AT343" s="48"/>
      <c r="AU343" s="48"/>
      <c r="AV343" s="48"/>
      <c r="AW343" s="48"/>
      <c r="AX343" s="48"/>
      <c r="AY343" s="48"/>
      <c r="AZ343" s="48"/>
      <c r="BA343" s="48"/>
      <c r="BB343" s="48"/>
      <c r="BC343" s="48"/>
      <c r="BD343" s="48"/>
    </row>
    <row r="344" spans="1:56" ht="15" customHeight="1" x14ac:dyDescent="0.3">
      <c r="A344" s="77"/>
      <c r="B344" s="97"/>
      <c r="C344" s="97"/>
      <c r="D344" s="97"/>
      <c r="E344" s="97"/>
      <c r="F344" s="97"/>
      <c r="G344" s="97"/>
      <c r="H344" s="97"/>
      <c r="I344" s="97"/>
      <c r="J344" s="97"/>
      <c r="K344" s="97"/>
      <c r="L344" s="97"/>
      <c r="M344" s="97"/>
      <c r="N344" s="97"/>
      <c r="O344" s="97"/>
      <c r="P344" s="97"/>
      <c r="Q344" s="97"/>
      <c r="R344" s="97"/>
      <c r="S344" s="97"/>
      <c r="T344" s="97"/>
      <c r="U344" s="97"/>
      <c r="V344" s="97"/>
      <c r="W344" s="97"/>
      <c r="X344" s="97"/>
      <c r="Y344" s="97"/>
      <c r="Z344" s="97"/>
      <c r="AA344" s="97"/>
      <c r="AB344" s="97"/>
      <c r="AC344" s="97"/>
      <c r="AD344" s="97"/>
      <c r="AE344" s="97"/>
      <c r="AF344" s="97"/>
      <c r="AG344" s="97"/>
      <c r="AH344" s="97"/>
      <c r="AI344" s="97"/>
      <c r="AJ344" s="97"/>
      <c r="AK344" s="97"/>
      <c r="AL344" s="97"/>
      <c r="AM344" s="97"/>
      <c r="AN344" s="97"/>
      <c r="AO344" s="97"/>
      <c r="AP344" s="97"/>
      <c r="AQ344" s="48"/>
      <c r="AR344" s="48"/>
      <c r="AS344" s="48"/>
      <c r="AT344" s="48"/>
      <c r="AU344" s="48"/>
      <c r="AV344" s="48"/>
      <c r="AW344" s="48"/>
      <c r="AX344" s="48"/>
      <c r="AY344" s="48"/>
      <c r="AZ344" s="48"/>
      <c r="BA344" s="48"/>
      <c r="BB344" s="48"/>
      <c r="BC344" s="48"/>
      <c r="BD344" s="48"/>
    </row>
    <row r="345" spans="1:56" ht="15" customHeight="1" x14ac:dyDescent="0.3">
      <c r="A345" s="7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48"/>
      <c r="AR345" s="48"/>
      <c r="AS345" s="48"/>
      <c r="AT345" s="48"/>
      <c r="AU345" s="48"/>
      <c r="AV345" s="48"/>
      <c r="AW345" s="48"/>
      <c r="AX345" s="48"/>
      <c r="AY345" s="48"/>
      <c r="AZ345" s="48"/>
      <c r="BA345" s="48"/>
      <c r="BB345" s="48"/>
      <c r="BC345" s="48"/>
      <c r="BD345" s="48"/>
    </row>
    <row r="346" spans="1:56" ht="15" customHeight="1" x14ac:dyDescent="0.3">
      <c r="A346" s="77"/>
      <c r="B346" s="297"/>
      <c r="C346" s="297"/>
      <c r="D346" s="297"/>
      <c r="E346" s="297"/>
      <c r="F346" s="17"/>
      <c r="G346" s="16" t="s">
        <v>144</v>
      </c>
      <c r="H346" s="16"/>
      <c r="I346" s="16"/>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48"/>
      <c r="AR346" s="48"/>
      <c r="AS346" s="48"/>
      <c r="AT346" s="48"/>
      <c r="AU346" s="48"/>
      <c r="AV346" s="48"/>
      <c r="AW346" s="48"/>
      <c r="AX346" s="48"/>
      <c r="AY346" s="48"/>
      <c r="AZ346" s="48"/>
      <c r="BA346" s="48"/>
      <c r="BB346" s="48"/>
      <c r="BC346" s="48"/>
      <c r="BD346" s="48"/>
    </row>
    <row r="347" spans="1:56" ht="15" customHeight="1" x14ac:dyDescent="0.3">
      <c r="A347" s="77"/>
      <c r="B347" s="17"/>
      <c r="C347" s="17"/>
      <c r="D347" s="17"/>
      <c r="E347" s="17"/>
      <c r="F347" s="17"/>
      <c r="G347" s="16"/>
      <c r="H347" s="16"/>
      <c r="I347" s="16"/>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70"/>
      <c r="AR347" s="70"/>
      <c r="AS347" s="48"/>
      <c r="AT347" s="48"/>
      <c r="AU347" s="48"/>
      <c r="AV347" s="48"/>
      <c r="AW347" s="48"/>
      <c r="AX347" s="48"/>
      <c r="AY347" s="48"/>
      <c r="AZ347" s="48"/>
      <c r="BA347" s="48"/>
      <c r="BB347" s="48"/>
      <c r="BC347" s="48"/>
      <c r="BD347" s="48"/>
    </row>
    <row r="348" spans="1:56" ht="15" customHeight="1" x14ac:dyDescent="0.3">
      <c r="A348" s="77"/>
      <c r="B348" s="119" t="s">
        <v>145</v>
      </c>
      <c r="C348" s="119"/>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20"/>
      <c r="AQ348" s="48"/>
      <c r="AR348" s="48"/>
      <c r="AS348" s="48"/>
      <c r="AT348" s="48"/>
      <c r="AU348" s="48"/>
      <c r="AV348" s="48"/>
      <c r="AW348" s="48"/>
      <c r="AX348" s="48"/>
      <c r="AY348" s="48"/>
      <c r="AZ348" s="48"/>
      <c r="BA348" s="48"/>
      <c r="BB348" s="48"/>
      <c r="BC348" s="48"/>
      <c r="BD348" s="48"/>
    </row>
    <row r="349" spans="1:56" ht="15" customHeight="1" x14ac:dyDescent="0.3">
      <c r="A349" s="77"/>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50"/>
      <c r="AQ349" s="48"/>
      <c r="AR349" s="48"/>
      <c r="AS349" s="48"/>
      <c r="AT349" s="48"/>
      <c r="AU349" s="48"/>
      <c r="AV349" s="48"/>
      <c r="AW349" s="48"/>
      <c r="AX349" s="48"/>
      <c r="AY349" s="48"/>
      <c r="AZ349" s="48"/>
      <c r="BA349" s="48"/>
      <c r="BB349" s="48"/>
      <c r="BC349" s="48"/>
      <c r="BD349" s="48"/>
    </row>
    <row r="350" spans="1:56" ht="15" customHeight="1" x14ac:dyDescent="0.3">
      <c r="A350" s="77">
        <v>35</v>
      </c>
      <c r="B350" s="98" t="s">
        <v>146</v>
      </c>
      <c r="C350" s="210"/>
      <c r="D350" s="210"/>
      <c r="E350" s="210"/>
      <c r="F350" s="210"/>
      <c r="G350" s="210"/>
      <c r="H350" s="210"/>
      <c r="I350" s="210"/>
      <c r="J350" s="210"/>
      <c r="K350" s="210"/>
      <c r="L350" s="210"/>
      <c r="M350" s="210"/>
      <c r="N350" s="210"/>
      <c r="O350" s="210"/>
      <c r="P350" s="210"/>
      <c r="Q350" s="210"/>
      <c r="R350" s="210"/>
      <c r="S350" s="210"/>
      <c r="T350" s="210"/>
      <c r="U350" s="210"/>
      <c r="V350" s="210"/>
      <c r="W350" s="210"/>
      <c r="X350" s="210"/>
      <c r="Y350" s="210"/>
      <c r="Z350" s="210"/>
      <c r="AA350" s="210"/>
      <c r="AB350" s="210"/>
      <c r="AC350" s="210"/>
      <c r="AD350" s="210"/>
      <c r="AE350" s="210"/>
      <c r="AF350" s="210"/>
      <c r="AG350" s="210"/>
      <c r="AH350" s="210"/>
      <c r="AI350" s="210"/>
      <c r="AJ350" s="210"/>
      <c r="AK350" s="210"/>
      <c r="AL350" s="210"/>
      <c r="AM350" s="210"/>
      <c r="AN350" s="210"/>
      <c r="AO350" s="210"/>
      <c r="AP350" s="210"/>
      <c r="AQ350" s="210"/>
      <c r="AR350" s="210"/>
      <c r="AS350" s="48"/>
      <c r="AT350" s="48"/>
      <c r="AU350" s="48"/>
      <c r="AV350" s="48"/>
      <c r="AW350" s="48"/>
      <c r="AX350" s="48"/>
      <c r="AY350" s="48"/>
      <c r="AZ350" s="48"/>
      <c r="BA350" s="48"/>
      <c r="BB350" s="48"/>
      <c r="BC350" s="48"/>
      <c r="BD350" s="48"/>
    </row>
    <row r="351" spans="1:56" ht="15" customHeight="1" x14ac:dyDescent="0.3">
      <c r="A351" s="77"/>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50"/>
      <c r="AQ351" s="48"/>
      <c r="AR351" s="48"/>
      <c r="AS351" s="48"/>
      <c r="AT351" s="48"/>
      <c r="AU351" s="48"/>
      <c r="AV351" s="48"/>
      <c r="AW351" s="48"/>
      <c r="AX351" s="48"/>
      <c r="AY351" s="48"/>
      <c r="AZ351" s="48"/>
      <c r="BA351" s="48"/>
      <c r="BB351" s="48"/>
      <c r="BC351" s="48"/>
      <c r="BD351" s="48"/>
    </row>
    <row r="352" spans="1:56" ht="15" customHeight="1" x14ac:dyDescent="0.3">
      <c r="A352" s="77">
        <v>36</v>
      </c>
      <c r="B352" s="295" t="s">
        <v>147</v>
      </c>
      <c r="C352" s="295"/>
      <c r="D352" s="295"/>
      <c r="E352" s="295"/>
      <c r="F352" s="295"/>
      <c r="G352" s="295"/>
      <c r="H352" s="295"/>
      <c r="I352" s="295"/>
      <c r="J352" s="295"/>
      <c r="K352" s="295"/>
      <c r="L352" s="295"/>
      <c r="M352" s="295"/>
      <c r="N352" s="295"/>
      <c r="O352" s="295"/>
      <c r="P352" s="295"/>
      <c r="Q352" s="295"/>
      <c r="R352" s="295"/>
      <c r="S352" s="295"/>
      <c r="T352" s="295"/>
      <c r="U352" s="295"/>
      <c r="V352" s="295"/>
      <c r="W352" s="295"/>
      <c r="X352" s="295"/>
      <c r="Y352" s="295"/>
      <c r="Z352" s="295"/>
      <c r="AA352" s="295"/>
      <c r="AB352" s="295"/>
      <c r="AC352" s="295"/>
      <c r="AD352" s="295"/>
      <c r="AE352" s="295"/>
      <c r="AF352" s="295"/>
      <c r="AG352" s="295"/>
      <c r="AH352" s="295"/>
      <c r="AI352" s="295"/>
      <c r="AJ352" s="295"/>
      <c r="AK352" s="295"/>
      <c r="AL352" s="295"/>
      <c r="AM352" s="295"/>
      <c r="AN352" s="295"/>
      <c r="AO352" s="295"/>
      <c r="AP352" s="295"/>
      <c r="AQ352" s="48"/>
      <c r="AR352" s="48"/>
      <c r="AS352" s="48"/>
      <c r="AT352" s="48"/>
      <c r="AU352" s="48"/>
      <c r="AV352" s="48"/>
      <c r="AW352" s="48"/>
      <c r="AX352" s="48"/>
      <c r="AY352" s="48"/>
      <c r="AZ352" s="48"/>
      <c r="BA352" s="48"/>
      <c r="BB352" s="48"/>
      <c r="BC352" s="48"/>
      <c r="BD352" s="48"/>
    </row>
    <row r="353" spans="1:56" ht="2.25" customHeight="1" x14ac:dyDescent="0.3">
      <c r="A353" s="77"/>
      <c r="B353" s="82"/>
      <c r="C353" s="82"/>
      <c r="D353" s="82"/>
      <c r="E353" s="82"/>
      <c r="F353" s="82"/>
      <c r="G353" s="82"/>
      <c r="H353" s="82"/>
      <c r="I353" s="82"/>
      <c r="J353" s="82"/>
      <c r="K353" s="82"/>
      <c r="L353" s="82"/>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c r="AO353" s="82"/>
      <c r="AP353" s="82"/>
      <c r="AQ353" s="48"/>
      <c r="AR353" s="48"/>
      <c r="AS353" s="48"/>
      <c r="AT353" s="48"/>
      <c r="AU353" s="48"/>
      <c r="AV353" s="48"/>
      <c r="AW353" s="48"/>
      <c r="AX353" s="48"/>
      <c r="AY353" s="48"/>
      <c r="AZ353" s="48"/>
      <c r="BA353" s="48"/>
      <c r="BB353" s="48"/>
      <c r="BC353" s="48"/>
      <c r="BD353" s="48"/>
    </row>
    <row r="354" spans="1:56" ht="15" customHeight="1" x14ac:dyDescent="0.3">
      <c r="A354" s="77"/>
      <c r="B354" s="99" t="s">
        <v>148</v>
      </c>
      <c r="C354" s="99"/>
      <c r="D354" s="99"/>
      <c r="E354" s="99"/>
      <c r="F354" s="99"/>
      <c r="G354" s="99"/>
      <c r="H354" s="99"/>
      <c r="I354" s="99"/>
      <c r="J354" s="99"/>
      <c r="K354" s="99"/>
      <c r="L354" s="99"/>
      <c r="M354" s="99"/>
      <c r="N354" s="99"/>
      <c r="O354" s="99"/>
      <c r="P354" s="99"/>
      <c r="Q354" s="99"/>
      <c r="R354" s="99"/>
      <c r="S354" s="99"/>
      <c r="T354" s="99"/>
      <c r="U354" s="99"/>
      <c r="V354" s="99"/>
      <c r="W354" s="99"/>
      <c r="X354" s="99"/>
      <c r="Y354" s="99"/>
      <c r="Z354" s="99"/>
      <c r="AA354" s="99"/>
      <c r="AB354" s="99"/>
      <c r="AC354" s="99"/>
      <c r="AD354" s="99"/>
      <c r="AE354" s="99"/>
      <c r="AF354" s="99"/>
      <c r="AG354" s="99"/>
      <c r="AH354" s="99"/>
      <c r="AI354" s="99"/>
      <c r="AJ354" s="99"/>
      <c r="AK354" s="99"/>
      <c r="AL354" s="99"/>
      <c r="AM354" s="99"/>
      <c r="AN354" s="99"/>
      <c r="AO354" s="99"/>
      <c r="AP354" s="99"/>
      <c r="AQ354" s="48"/>
      <c r="AR354" s="48"/>
      <c r="AS354" s="48"/>
      <c r="AT354" s="48"/>
      <c r="AU354" s="48"/>
      <c r="AV354" s="48"/>
      <c r="AW354" s="48"/>
      <c r="AX354" s="48"/>
      <c r="AY354" s="48"/>
      <c r="AZ354" s="48"/>
      <c r="BA354" s="48"/>
      <c r="BB354" s="48"/>
      <c r="BC354" s="48"/>
      <c r="BD354" s="48"/>
    </row>
    <row r="355" spans="1:56" ht="2.25" customHeight="1" x14ac:dyDescent="0.3">
      <c r="A355" s="77"/>
      <c r="B355" s="88"/>
      <c r="C355" s="88"/>
      <c r="D355" s="88"/>
      <c r="E355" s="88"/>
      <c r="F355" s="88"/>
      <c r="G355" s="88"/>
      <c r="H355" s="88"/>
      <c r="I355" s="88"/>
      <c r="J355" s="88"/>
      <c r="K355" s="88"/>
      <c r="L355" s="88"/>
      <c r="M355" s="88"/>
      <c r="N355" s="88"/>
      <c r="O355" s="88"/>
      <c r="P355" s="88"/>
      <c r="Q355" s="88"/>
      <c r="R355" s="88"/>
      <c r="S355" s="88"/>
      <c r="T355" s="88"/>
      <c r="U355" s="88"/>
      <c r="V355" s="88"/>
      <c r="W355" s="88"/>
      <c r="X355" s="88"/>
      <c r="Y355" s="88"/>
      <c r="Z355" s="88"/>
      <c r="AA355" s="88"/>
      <c r="AB355" s="88"/>
      <c r="AC355" s="88"/>
      <c r="AD355" s="88"/>
      <c r="AE355" s="88"/>
      <c r="AF355" s="88"/>
      <c r="AG355" s="88"/>
      <c r="AH355" s="88"/>
      <c r="AI355" s="88"/>
      <c r="AJ355" s="88"/>
      <c r="AK355" s="88"/>
      <c r="AL355" s="88"/>
      <c r="AM355" s="88"/>
      <c r="AN355" s="88"/>
      <c r="AO355" s="88"/>
      <c r="AP355" s="88"/>
      <c r="AQ355" s="48"/>
      <c r="AR355" s="48"/>
      <c r="AS355" s="48"/>
      <c r="AT355" s="48"/>
      <c r="AU355" s="48"/>
      <c r="AV355" s="48"/>
      <c r="AW355" s="48"/>
      <c r="AX355" s="48"/>
      <c r="AY355" s="48"/>
      <c r="AZ355" s="48"/>
      <c r="BA355" s="48"/>
      <c r="BB355" s="48"/>
      <c r="BC355" s="48"/>
      <c r="BD355" s="48"/>
    </row>
    <row r="356" spans="1:56" ht="15" customHeight="1" x14ac:dyDescent="0.3">
      <c r="A356" s="77"/>
      <c r="B356" s="285"/>
      <c r="C356" s="285"/>
      <c r="D356" s="285"/>
      <c r="E356" s="285"/>
      <c r="F356" s="285"/>
      <c r="G356" s="285"/>
      <c r="H356" s="285"/>
      <c r="I356" s="285"/>
      <c r="J356" s="285"/>
      <c r="K356" s="285"/>
      <c r="L356" s="285"/>
      <c r="M356" s="285"/>
      <c r="N356" s="285"/>
      <c r="O356" s="285"/>
      <c r="P356" s="285"/>
      <c r="Q356" s="285"/>
      <c r="R356" s="285"/>
      <c r="S356" s="285"/>
      <c r="T356" s="285"/>
      <c r="U356" s="285"/>
      <c r="V356" s="285"/>
      <c r="W356" s="285"/>
      <c r="X356" s="285"/>
      <c r="Y356" s="285"/>
      <c r="Z356" s="285"/>
      <c r="AA356" s="285"/>
      <c r="AB356" s="285"/>
      <c r="AC356" s="285"/>
      <c r="AD356" s="285"/>
      <c r="AE356" s="285"/>
      <c r="AF356" s="285"/>
      <c r="AG356" s="285"/>
      <c r="AH356" s="285"/>
      <c r="AI356" s="285"/>
      <c r="AJ356" s="285"/>
      <c r="AK356" s="285"/>
      <c r="AL356" s="285"/>
      <c r="AM356" s="285"/>
      <c r="AN356" s="285"/>
      <c r="AO356" s="285"/>
      <c r="AP356" s="285"/>
      <c r="AQ356" s="48"/>
      <c r="AR356" s="48"/>
      <c r="AS356" s="48"/>
      <c r="AT356" s="48"/>
      <c r="AU356" s="48"/>
      <c r="AV356" s="48"/>
      <c r="AW356" s="48"/>
      <c r="AX356" s="48"/>
      <c r="AY356" s="48"/>
      <c r="AZ356" s="48"/>
      <c r="BA356" s="48"/>
      <c r="BB356" s="48"/>
      <c r="BC356" s="48"/>
      <c r="BD356" s="48"/>
    </row>
    <row r="357" spans="1:56" ht="15" customHeight="1" x14ac:dyDescent="0.3">
      <c r="A357" s="77"/>
      <c r="B357" s="285"/>
      <c r="C357" s="285"/>
      <c r="D357" s="285"/>
      <c r="E357" s="285"/>
      <c r="F357" s="285"/>
      <c r="G357" s="285"/>
      <c r="H357" s="285"/>
      <c r="I357" s="285"/>
      <c r="J357" s="285"/>
      <c r="K357" s="285"/>
      <c r="L357" s="285"/>
      <c r="M357" s="285"/>
      <c r="N357" s="285"/>
      <c r="O357" s="285"/>
      <c r="P357" s="285"/>
      <c r="Q357" s="285"/>
      <c r="R357" s="285"/>
      <c r="S357" s="285"/>
      <c r="T357" s="285"/>
      <c r="U357" s="285"/>
      <c r="V357" s="285"/>
      <c r="W357" s="285"/>
      <c r="X357" s="285"/>
      <c r="Y357" s="285"/>
      <c r="Z357" s="285"/>
      <c r="AA357" s="285"/>
      <c r="AB357" s="285"/>
      <c r="AC357" s="285"/>
      <c r="AD357" s="285"/>
      <c r="AE357" s="285"/>
      <c r="AF357" s="285"/>
      <c r="AG357" s="285"/>
      <c r="AH357" s="285"/>
      <c r="AI357" s="285"/>
      <c r="AJ357" s="285"/>
      <c r="AK357" s="285"/>
      <c r="AL357" s="285"/>
      <c r="AM357" s="285"/>
      <c r="AN357" s="285"/>
      <c r="AO357" s="285"/>
      <c r="AP357" s="285"/>
      <c r="AQ357" s="48"/>
      <c r="AR357" s="48"/>
      <c r="AS357" s="48"/>
      <c r="AT357" s="48"/>
      <c r="AU357" s="48"/>
      <c r="AV357" s="48"/>
      <c r="AW357" s="48"/>
      <c r="AX357" s="48"/>
      <c r="AY357" s="48"/>
      <c r="AZ357" s="48"/>
      <c r="BA357" s="48"/>
      <c r="BB357" s="48"/>
      <c r="BC357" s="48"/>
      <c r="BD357" s="48"/>
    </row>
    <row r="358" spans="1:56" ht="15" customHeight="1" x14ac:dyDescent="0.3">
      <c r="A358" s="77"/>
      <c r="B358" s="285"/>
      <c r="C358" s="285"/>
      <c r="D358" s="285"/>
      <c r="E358" s="285"/>
      <c r="F358" s="285"/>
      <c r="G358" s="285"/>
      <c r="H358" s="285"/>
      <c r="I358" s="285"/>
      <c r="J358" s="285"/>
      <c r="K358" s="285"/>
      <c r="L358" s="285"/>
      <c r="M358" s="285"/>
      <c r="N358" s="285"/>
      <c r="O358" s="285"/>
      <c r="P358" s="285"/>
      <c r="Q358" s="285"/>
      <c r="R358" s="285"/>
      <c r="S358" s="285"/>
      <c r="T358" s="285"/>
      <c r="U358" s="285"/>
      <c r="V358" s="285"/>
      <c r="W358" s="285"/>
      <c r="X358" s="285"/>
      <c r="Y358" s="285"/>
      <c r="Z358" s="285"/>
      <c r="AA358" s="285"/>
      <c r="AB358" s="285"/>
      <c r="AC358" s="285"/>
      <c r="AD358" s="285"/>
      <c r="AE358" s="285"/>
      <c r="AF358" s="285"/>
      <c r="AG358" s="285"/>
      <c r="AH358" s="285"/>
      <c r="AI358" s="285"/>
      <c r="AJ358" s="285"/>
      <c r="AK358" s="285"/>
      <c r="AL358" s="285"/>
      <c r="AM358" s="285"/>
      <c r="AN358" s="285"/>
      <c r="AO358" s="285"/>
      <c r="AP358" s="285"/>
      <c r="AQ358" s="48"/>
      <c r="AR358" s="48"/>
      <c r="AS358" s="48"/>
      <c r="AT358" s="48"/>
      <c r="AU358" s="48"/>
      <c r="AV358" s="48"/>
      <c r="AW358" s="48"/>
      <c r="AX358" s="48"/>
      <c r="AY358" s="48"/>
      <c r="AZ358" s="48"/>
      <c r="BA358" s="48"/>
      <c r="BB358" s="48"/>
      <c r="BC358" s="48"/>
      <c r="BD358" s="48"/>
    </row>
    <row r="359" spans="1:56" ht="15" customHeight="1" x14ac:dyDescent="0.3">
      <c r="A359" s="77"/>
      <c r="B359" s="285"/>
      <c r="C359" s="285"/>
      <c r="D359" s="285"/>
      <c r="E359" s="285"/>
      <c r="F359" s="285"/>
      <c r="G359" s="285"/>
      <c r="H359" s="285"/>
      <c r="I359" s="285"/>
      <c r="J359" s="285"/>
      <c r="K359" s="285"/>
      <c r="L359" s="285"/>
      <c r="M359" s="285"/>
      <c r="N359" s="285"/>
      <c r="O359" s="285"/>
      <c r="P359" s="285"/>
      <c r="Q359" s="285"/>
      <c r="R359" s="285"/>
      <c r="S359" s="285"/>
      <c r="T359" s="285"/>
      <c r="U359" s="285"/>
      <c r="V359" s="285"/>
      <c r="W359" s="285"/>
      <c r="X359" s="285"/>
      <c r="Y359" s="285"/>
      <c r="Z359" s="285"/>
      <c r="AA359" s="285"/>
      <c r="AB359" s="285"/>
      <c r="AC359" s="285"/>
      <c r="AD359" s="285"/>
      <c r="AE359" s="285"/>
      <c r="AF359" s="285"/>
      <c r="AG359" s="285"/>
      <c r="AH359" s="285"/>
      <c r="AI359" s="285"/>
      <c r="AJ359" s="285"/>
      <c r="AK359" s="285"/>
      <c r="AL359" s="285"/>
      <c r="AM359" s="285"/>
      <c r="AN359" s="285"/>
      <c r="AO359" s="285"/>
      <c r="AP359" s="285"/>
      <c r="AQ359" s="48"/>
      <c r="AR359" s="48"/>
      <c r="AS359" s="48"/>
      <c r="AT359" s="48"/>
      <c r="AU359" s="48"/>
      <c r="AV359" s="48"/>
      <c r="AW359" s="48"/>
      <c r="AX359" s="48"/>
      <c r="AY359" s="48"/>
      <c r="AZ359" s="48"/>
      <c r="BA359" s="48"/>
      <c r="BB359" s="48"/>
      <c r="BC359" s="48"/>
      <c r="BD359" s="48"/>
    </row>
    <row r="360" spans="1:56" ht="15" customHeight="1" x14ac:dyDescent="0.3">
      <c r="A360" s="77"/>
      <c r="B360" s="285"/>
      <c r="C360" s="285"/>
      <c r="D360" s="285"/>
      <c r="E360" s="285"/>
      <c r="F360" s="285"/>
      <c r="G360" s="285"/>
      <c r="H360" s="285"/>
      <c r="I360" s="285"/>
      <c r="J360" s="285"/>
      <c r="K360" s="285"/>
      <c r="L360" s="285"/>
      <c r="M360" s="285"/>
      <c r="N360" s="285"/>
      <c r="O360" s="285"/>
      <c r="P360" s="285"/>
      <c r="Q360" s="285"/>
      <c r="R360" s="285"/>
      <c r="S360" s="285"/>
      <c r="T360" s="285"/>
      <c r="U360" s="285"/>
      <c r="V360" s="285"/>
      <c r="W360" s="285"/>
      <c r="X360" s="285"/>
      <c r="Y360" s="285"/>
      <c r="Z360" s="285"/>
      <c r="AA360" s="285"/>
      <c r="AB360" s="285"/>
      <c r="AC360" s="285"/>
      <c r="AD360" s="285"/>
      <c r="AE360" s="285"/>
      <c r="AF360" s="285"/>
      <c r="AG360" s="285"/>
      <c r="AH360" s="285"/>
      <c r="AI360" s="285"/>
      <c r="AJ360" s="285"/>
      <c r="AK360" s="285"/>
      <c r="AL360" s="285"/>
      <c r="AM360" s="285"/>
      <c r="AN360" s="285"/>
      <c r="AO360" s="285"/>
      <c r="AP360" s="285"/>
      <c r="AQ360" s="48"/>
      <c r="AR360" s="48"/>
      <c r="AS360" s="48"/>
      <c r="AT360" s="48"/>
      <c r="AU360" s="48"/>
      <c r="AV360" s="48"/>
      <c r="AW360" s="48"/>
      <c r="AX360" s="48"/>
      <c r="AY360" s="48"/>
      <c r="AZ360" s="48"/>
      <c r="BA360" s="48"/>
      <c r="BB360" s="48"/>
      <c r="BC360" s="48"/>
      <c r="BD360" s="48"/>
    </row>
    <row r="361" spans="1:56" ht="15" customHeight="1" x14ac:dyDescent="0.3">
      <c r="A361" s="77"/>
      <c r="B361" s="285"/>
      <c r="C361" s="285"/>
      <c r="D361" s="285"/>
      <c r="E361" s="285"/>
      <c r="F361" s="285"/>
      <c r="G361" s="285"/>
      <c r="H361" s="285"/>
      <c r="I361" s="285"/>
      <c r="J361" s="285"/>
      <c r="K361" s="285"/>
      <c r="L361" s="285"/>
      <c r="M361" s="285"/>
      <c r="N361" s="285"/>
      <c r="O361" s="285"/>
      <c r="P361" s="285"/>
      <c r="Q361" s="285"/>
      <c r="R361" s="285"/>
      <c r="S361" s="285"/>
      <c r="T361" s="285"/>
      <c r="U361" s="285"/>
      <c r="V361" s="285"/>
      <c r="W361" s="285"/>
      <c r="X361" s="285"/>
      <c r="Y361" s="285"/>
      <c r="Z361" s="285"/>
      <c r="AA361" s="285"/>
      <c r="AB361" s="285"/>
      <c r="AC361" s="285"/>
      <c r="AD361" s="285"/>
      <c r="AE361" s="285"/>
      <c r="AF361" s="285"/>
      <c r="AG361" s="285"/>
      <c r="AH361" s="285"/>
      <c r="AI361" s="285"/>
      <c r="AJ361" s="285"/>
      <c r="AK361" s="285"/>
      <c r="AL361" s="285"/>
      <c r="AM361" s="285"/>
      <c r="AN361" s="285"/>
      <c r="AO361" s="285"/>
      <c r="AP361" s="285"/>
      <c r="AQ361" s="48"/>
      <c r="AR361" s="48"/>
      <c r="AS361" s="48"/>
      <c r="AT361" s="48"/>
      <c r="AU361" s="48"/>
      <c r="AV361" s="48"/>
      <c r="AW361" s="48"/>
      <c r="AX361" s="48"/>
      <c r="AY361" s="48"/>
      <c r="AZ361" s="48"/>
      <c r="BA361" s="48"/>
      <c r="BB361" s="48"/>
      <c r="BC361" s="48"/>
      <c r="BD361" s="48"/>
    </row>
    <row r="362" spans="1:56" ht="15" customHeight="1" x14ac:dyDescent="0.3">
      <c r="A362" s="77"/>
      <c r="B362" s="285"/>
      <c r="C362" s="285"/>
      <c r="D362" s="285"/>
      <c r="E362" s="285"/>
      <c r="F362" s="285"/>
      <c r="G362" s="285"/>
      <c r="H362" s="285"/>
      <c r="I362" s="285"/>
      <c r="J362" s="285"/>
      <c r="K362" s="285"/>
      <c r="L362" s="285"/>
      <c r="M362" s="285"/>
      <c r="N362" s="285"/>
      <c r="O362" s="285"/>
      <c r="P362" s="285"/>
      <c r="Q362" s="285"/>
      <c r="R362" s="285"/>
      <c r="S362" s="285"/>
      <c r="T362" s="285"/>
      <c r="U362" s="285"/>
      <c r="V362" s="285"/>
      <c r="W362" s="285"/>
      <c r="X362" s="285"/>
      <c r="Y362" s="285"/>
      <c r="Z362" s="285"/>
      <c r="AA362" s="285"/>
      <c r="AB362" s="285"/>
      <c r="AC362" s="285"/>
      <c r="AD362" s="285"/>
      <c r="AE362" s="285"/>
      <c r="AF362" s="285"/>
      <c r="AG362" s="285"/>
      <c r="AH362" s="285"/>
      <c r="AI362" s="285"/>
      <c r="AJ362" s="285"/>
      <c r="AK362" s="285"/>
      <c r="AL362" s="285"/>
      <c r="AM362" s="285"/>
      <c r="AN362" s="285"/>
      <c r="AO362" s="285"/>
      <c r="AP362" s="285"/>
      <c r="AQ362" s="48"/>
      <c r="AR362" s="48"/>
      <c r="AS362" s="48"/>
      <c r="AT362" s="48"/>
      <c r="AU362" s="48"/>
      <c r="AV362" s="48"/>
      <c r="AW362" s="48"/>
      <c r="AX362" s="48"/>
      <c r="AY362" s="48"/>
      <c r="AZ362" s="48"/>
      <c r="BA362" s="48"/>
      <c r="BB362" s="48"/>
      <c r="BC362" s="48"/>
      <c r="BD362" s="48"/>
    </row>
    <row r="363" spans="1:56" ht="15" customHeight="1" x14ac:dyDescent="0.3">
      <c r="A363" s="77"/>
      <c r="B363" s="285"/>
      <c r="C363" s="285"/>
      <c r="D363" s="285"/>
      <c r="E363" s="285"/>
      <c r="F363" s="285"/>
      <c r="G363" s="285"/>
      <c r="H363" s="285"/>
      <c r="I363" s="285"/>
      <c r="J363" s="285"/>
      <c r="K363" s="285"/>
      <c r="L363" s="285"/>
      <c r="M363" s="285"/>
      <c r="N363" s="285"/>
      <c r="O363" s="285"/>
      <c r="P363" s="285"/>
      <c r="Q363" s="285"/>
      <c r="R363" s="285"/>
      <c r="S363" s="285"/>
      <c r="T363" s="285"/>
      <c r="U363" s="285"/>
      <c r="V363" s="285"/>
      <c r="W363" s="285"/>
      <c r="X363" s="285"/>
      <c r="Y363" s="285"/>
      <c r="Z363" s="285"/>
      <c r="AA363" s="285"/>
      <c r="AB363" s="285"/>
      <c r="AC363" s="285"/>
      <c r="AD363" s="285"/>
      <c r="AE363" s="285"/>
      <c r="AF363" s="285"/>
      <c r="AG363" s="285"/>
      <c r="AH363" s="285"/>
      <c r="AI363" s="285"/>
      <c r="AJ363" s="285"/>
      <c r="AK363" s="285"/>
      <c r="AL363" s="285"/>
      <c r="AM363" s="285"/>
      <c r="AN363" s="285"/>
      <c r="AO363" s="285"/>
      <c r="AP363" s="285"/>
      <c r="AQ363" s="48"/>
      <c r="AR363" s="48"/>
      <c r="AS363" s="48"/>
      <c r="AT363" s="48"/>
      <c r="AU363" s="48"/>
      <c r="AV363" s="48"/>
      <c r="AW363" s="48"/>
      <c r="AX363" s="48"/>
      <c r="AY363" s="48"/>
      <c r="AZ363" s="48"/>
      <c r="BA363" s="48"/>
      <c r="BB363" s="48"/>
      <c r="BC363" s="48"/>
      <c r="BD363" s="48"/>
    </row>
    <row r="364" spans="1:56" ht="15" customHeight="1" x14ac:dyDescent="0.3">
      <c r="A364" s="77"/>
      <c r="B364" s="285"/>
      <c r="C364" s="285"/>
      <c r="D364" s="285"/>
      <c r="E364" s="285"/>
      <c r="F364" s="285"/>
      <c r="G364" s="285"/>
      <c r="H364" s="285"/>
      <c r="I364" s="285"/>
      <c r="J364" s="285"/>
      <c r="K364" s="285"/>
      <c r="L364" s="285"/>
      <c r="M364" s="285"/>
      <c r="N364" s="285"/>
      <c r="O364" s="285"/>
      <c r="P364" s="285"/>
      <c r="Q364" s="285"/>
      <c r="R364" s="285"/>
      <c r="S364" s="285"/>
      <c r="T364" s="285"/>
      <c r="U364" s="285"/>
      <c r="V364" s="285"/>
      <c r="W364" s="285"/>
      <c r="X364" s="285"/>
      <c r="Y364" s="285"/>
      <c r="Z364" s="285"/>
      <c r="AA364" s="285"/>
      <c r="AB364" s="285"/>
      <c r="AC364" s="285"/>
      <c r="AD364" s="285"/>
      <c r="AE364" s="285"/>
      <c r="AF364" s="285"/>
      <c r="AG364" s="285"/>
      <c r="AH364" s="285"/>
      <c r="AI364" s="285"/>
      <c r="AJ364" s="285"/>
      <c r="AK364" s="285"/>
      <c r="AL364" s="285"/>
      <c r="AM364" s="285"/>
      <c r="AN364" s="285"/>
      <c r="AO364" s="285"/>
      <c r="AP364" s="285"/>
      <c r="AQ364" s="48"/>
      <c r="AR364" s="48"/>
      <c r="AS364" s="48"/>
      <c r="AT364" s="48"/>
      <c r="AU364" s="48"/>
      <c r="AV364" s="48"/>
      <c r="AW364" s="48"/>
      <c r="AX364" s="48"/>
      <c r="AY364" s="48"/>
      <c r="AZ364" s="48"/>
      <c r="BA364" s="48"/>
      <c r="BB364" s="48"/>
      <c r="BC364" s="48"/>
      <c r="BD364" s="48"/>
    </row>
    <row r="365" spans="1:56" ht="15" customHeight="1" x14ac:dyDescent="0.3">
      <c r="A365" s="77"/>
      <c r="B365" s="285"/>
      <c r="C365" s="285"/>
      <c r="D365" s="285"/>
      <c r="E365" s="285"/>
      <c r="F365" s="285"/>
      <c r="G365" s="285"/>
      <c r="H365" s="285"/>
      <c r="I365" s="285"/>
      <c r="J365" s="285"/>
      <c r="K365" s="285"/>
      <c r="L365" s="285"/>
      <c r="M365" s="285"/>
      <c r="N365" s="285"/>
      <c r="O365" s="285"/>
      <c r="P365" s="285"/>
      <c r="Q365" s="285"/>
      <c r="R365" s="285"/>
      <c r="S365" s="285"/>
      <c r="T365" s="285"/>
      <c r="U365" s="285"/>
      <c r="V365" s="285"/>
      <c r="W365" s="285"/>
      <c r="X365" s="285"/>
      <c r="Y365" s="285"/>
      <c r="Z365" s="285"/>
      <c r="AA365" s="285"/>
      <c r="AB365" s="285"/>
      <c r="AC365" s="285"/>
      <c r="AD365" s="285"/>
      <c r="AE365" s="285"/>
      <c r="AF365" s="285"/>
      <c r="AG365" s="285"/>
      <c r="AH365" s="285"/>
      <c r="AI365" s="285"/>
      <c r="AJ365" s="285"/>
      <c r="AK365" s="285"/>
      <c r="AL365" s="285"/>
      <c r="AM365" s="285"/>
      <c r="AN365" s="285"/>
      <c r="AO365" s="285"/>
      <c r="AP365" s="285"/>
      <c r="AQ365" s="48"/>
      <c r="AR365" s="48"/>
      <c r="AS365" s="48"/>
      <c r="AT365" s="48"/>
      <c r="AU365" s="48"/>
      <c r="AV365" s="48"/>
      <c r="AW365" s="48"/>
      <c r="AX365" s="48"/>
      <c r="AY365" s="48"/>
      <c r="AZ365" s="48"/>
      <c r="BA365" s="48"/>
      <c r="BB365" s="48"/>
      <c r="BC365" s="48"/>
      <c r="BD365" s="48"/>
    </row>
    <row r="366" spans="1:56" ht="15" customHeight="1" x14ac:dyDescent="0.3">
      <c r="A366" s="77"/>
      <c r="B366" s="285"/>
      <c r="C366" s="285"/>
      <c r="D366" s="285"/>
      <c r="E366" s="285"/>
      <c r="F366" s="285"/>
      <c r="G366" s="285"/>
      <c r="H366" s="285"/>
      <c r="I366" s="285"/>
      <c r="J366" s="285"/>
      <c r="K366" s="285"/>
      <c r="L366" s="285"/>
      <c r="M366" s="285"/>
      <c r="N366" s="285"/>
      <c r="O366" s="285"/>
      <c r="P366" s="285"/>
      <c r="Q366" s="285"/>
      <c r="R366" s="285"/>
      <c r="S366" s="285"/>
      <c r="T366" s="285"/>
      <c r="U366" s="285"/>
      <c r="V366" s="285"/>
      <c r="W366" s="285"/>
      <c r="X366" s="285"/>
      <c r="Y366" s="285"/>
      <c r="Z366" s="285"/>
      <c r="AA366" s="285"/>
      <c r="AB366" s="285"/>
      <c r="AC366" s="285"/>
      <c r="AD366" s="285"/>
      <c r="AE366" s="285"/>
      <c r="AF366" s="285"/>
      <c r="AG366" s="285"/>
      <c r="AH366" s="285"/>
      <c r="AI366" s="285"/>
      <c r="AJ366" s="285"/>
      <c r="AK366" s="285"/>
      <c r="AL366" s="285"/>
      <c r="AM366" s="285"/>
      <c r="AN366" s="285"/>
      <c r="AO366" s="285"/>
      <c r="AP366" s="285"/>
      <c r="AQ366" s="48"/>
      <c r="AR366" s="48"/>
      <c r="AS366" s="48"/>
      <c r="AT366" s="48"/>
      <c r="AU366" s="48"/>
      <c r="AV366" s="48"/>
      <c r="AW366" s="48"/>
      <c r="AX366" s="48"/>
      <c r="AY366" s="48"/>
      <c r="AZ366" s="48"/>
      <c r="BA366" s="48"/>
      <c r="BB366" s="48"/>
      <c r="BC366" s="48"/>
      <c r="BD366" s="48"/>
    </row>
    <row r="367" spans="1:56" ht="15" customHeight="1" x14ac:dyDescent="0.3">
      <c r="A367" s="77"/>
      <c r="B367" s="285"/>
      <c r="C367" s="285"/>
      <c r="D367" s="285"/>
      <c r="E367" s="285"/>
      <c r="F367" s="285"/>
      <c r="G367" s="285"/>
      <c r="H367" s="285"/>
      <c r="I367" s="285"/>
      <c r="J367" s="285"/>
      <c r="K367" s="285"/>
      <c r="L367" s="285"/>
      <c r="M367" s="285"/>
      <c r="N367" s="285"/>
      <c r="O367" s="285"/>
      <c r="P367" s="285"/>
      <c r="Q367" s="285"/>
      <c r="R367" s="285"/>
      <c r="S367" s="285"/>
      <c r="T367" s="285"/>
      <c r="U367" s="285"/>
      <c r="V367" s="285"/>
      <c r="W367" s="285"/>
      <c r="X367" s="285"/>
      <c r="Y367" s="285"/>
      <c r="Z367" s="285"/>
      <c r="AA367" s="285"/>
      <c r="AB367" s="285"/>
      <c r="AC367" s="285"/>
      <c r="AD367" s="285"/>
      <c r="AE367" s="285"/>
      <c r="AF367" s="285"/>
      <c r="AG367" s="285"/>
      <c r="AH367" s="285"/>
      <c r="AI367" s="285"/>
      <c r="AJ367" s="285"/>
      <c r="AK367" s="285"/>
      <c r="AL367" s="285"/>
      <c r="AM367" s="285"/>
      <c r="AN367" s="285"/>
      <c r="AO367" s="285"/>
      <c r="AP367" s="285"/>
      <c r="AQ367" s="48"/>
      <c r="AR367" s="48"/>
      <c r="AS367" s="48"/>
      <c r="AT367" s="48"/>
      <c r="AU367" s="48"/>
      <c r="AV367" s="48"/>
      <c r="AW367" s="48"/>
      <c r="AX367" s="48"/>
      <c r="AY367" s="48"/>
      <c r="AZ367" s="48"/>
      <c r="BA367" s="48"/>
      <c r="BB367" s="48"/>
      <c r="BC367" s="48"/>
      <c r="BD367" s="48"/>
    </row>
    <row r="368" spans="1:56" ht="15" customHeight="1" x14ac:dyDescent="0.3">
      <c r="A368" s="77"/>
      <c r="B368" s="285"/>
      <c r="C368" s="285"/>
      <c r="D368" s="285"/>
      <c r="E368" s="285"/>
      <c r="F368" s="285"/>
      <c r="G368" s="285"/>
      <c r="H368" s="285"/>
      <c r="I368" s="285"/>
      <c r="J368" s="285"/>
      <c r="K368" s="285"/>
      <c r="L368" s="285"/>
      <c r="M368" s="285"/>
      <c r="N368" s="285"/>
      <c r="O368" s="285"/>
      <c r="P368" s="285"/>
      <c r="Q368" s="285"/>
      <c r="R368" s="285"/>
      <c r="S368" s="285"/>
      <c r="T368" s="285"/>
      <c r="U368" s="285"/>
      <c r="V368" s="285"/>
      <c r="W368" s="285"/>
      <c r="X368" s="285"/>
      <c r="Y368" s="285"/>
      <c r="Z368" s="285"/>
      <c r="AA368" s="285"/>
      <c r="AB368" s="285"/>
      <c r="AC368" s="285"/>
      <c r="AD368" s="285"/>
      <c r="AE368" s="285"/>
      <c r="AF368" s="285"/>
      <c r="AG368" s="285"/>
      <c r="AH368" s="285"/>
      <c r="AI368" s="285"/>
      <c r="AJ368" s="285"/>
      <c r="AK368" s="285"/>
      <c r="AL368" s="285"/>
      <c r="AM368" s="285"/>
      <c r="AN368" s="285"/>
      <c r="AO368" s="285"/>
      <c r="AP368" s="285"/>
      <c r="AQ368" s="48"/>
      <c r="AR368" s="48"/>
      <c r="AS368" s="48"/>
      <c r="AT368" s="48"/>
      <c r="AU368" s="48"/>
      <c r="AV368" s="48"/>
      <c r="AW368" s="48"/>
      <c r="AX368" s="48"/>
      <c r="AY368" s="48"/>
      <c r="AZ368" s="48"/>
      <c r="BA368" s="48"/>
      <c r="BB368" s="48"/>
      <c r="BC368" s="48"/>
      <c r="BD368" s="48"/>
    </row>
    <row r="369" spans="1:56" ht="2.25" customHeight="1" x14ac:dyDescent="0.3">
      <c r="A369" s="77"/>
      <c r="B369" s="88"/>
      <c r="C369" s="88"/>
      <c r="D369" s="88"/>
      <c r="E369" s="88"/>
      <c r="F369" s="88"/>
      <c r="G369" s="88"/>
      <c r="H369" s="88"/>
      <c r="I369" s="88"/>
      <c r="J369" s="88"/>
      <c r="K369" s="88"/>
      <c r="L369" s="88"/>
      <c r="M369" s="88"/>
      <c r="N369" s="88"/>
      <c r="O369" s="88"/>
      <c r="P369" s="88"/>
      <c r="Q369" s="88"/>
      <c r="R369" s="88"/>
      <c r="S369" s="88"/>
      <c r="T369" s="88"/>
      <c r="U369" s="88"/>
      <c r="V369" s="88"/>
      <c r="W369" s="88"/>
      <c r="X369" s="88"/>
      <c r="Y369" s="88"/>
      <c r="Z369" s="88"/>
      <c r="AA369" s="88"/>
      <c r="AB369" s="88"/>
      <c r="AC369" s="88"/>
      <c r="AD369" s="88"/>
      <c r="AE369" s="88"/>
      <c r="AF369" s="88"/>
      <c r="AG369" s="88"/>
      <c r="AH369" s="88"/>
      <c r="AI369" s="88"/>
      <c r="AJ369" s="88"/>
      <c r="AK369" s="88"/>
      <c r="AL369" s="88"/>
      <c r="AM369" s="88"/>
      <c r="AN369" s="88"/>
      <c r="AO369" s="88"/>
      <c r="AP369" s="88"/>
      <c r="AQ369" s="48"/>
      <c r="AR369" s="48"/>
      <c r="AS369" s="48"/>
      <c r="AT369" s="48"/>
      <c r="AU369" s="48"/>
      <c r="AV369" s="48"/>
      <c r="AW369" s="48"/>
      <c r="AX369" s="48"/>
      <c r="AY369" s="48"/>
      <c r="AZ369" s="48"/>
      <c r="BA369" s="48"/>
      <c r="BB369" s="48"/>
      <c r="BC369" s="48"/>
      <c r="BD369" s="48"/>
    </row>
    <row r="370" spans="1:56" ht="15" customHeight="1" x14ac:dyDescent="0.3">
      <c r="A370" s="77"/>
      <c r="B370" s="17"/>
      <c r="C370" s="17"/>
      <c r="D370" s="17"/>
      <c r="E370" s="17"/>
      <c r="F370" s="17"/>
      <c r="G370" s="16"/>
      <c r="H370" s="16"/>
      <c r="I370" s="16"/>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48"/>
      <c r="AR370" s="48"/>
      <c r="AS370" s="48"/>
      <c r="AT370" s="48"/>
      <c r="AU370" s="48"/>
      <c r="AV370" s="48"/>
      <c r="AW370" s="48"/>
      <c r="AX370" s="48"/>
      <c r="AY370" s="48"/>
      <c r="AZ370" s="48"/>
      <c r="BA370" s="48"/>
      <c r="BB370" s="48"/>
      <c r="BC370" s="48"/>
      <c r="BD370" s="48"/>
    </row>
    <row r="371" spans="1:56" ht="2.25" customHeight="1" x14ac:dyDescent="0.3">
      <c r="A371" s="77"/>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8"/>
      <c r="BB371" s="48"/>
      <c r="BC371" s="48"/>
      <c r="BD371" s="48"/>
    </row>
    <row r="372" spans="1:56" ht="15" customHeight="1" x14ac:dyDescent="0.3">
      <c r="A372" s="77"/>
      <c r="B372" s="119" t="s">
        <v>149</v>
      </c>
      <c r="C372" s="119"/>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19"/>
      <c r="AL372" s="119"/>
      <c r="AM372" s="119"/>
      <c r="AN372" s="119"/>
      <c r="AO372" s="119"/>
      <c r="AP372" s="119"/>
      <c r="AQ372" s="48"/>
      <c r="AR372" s="48"/>
      <c r="AS372" s="48"/>
      <c r="AT372" s="48"/>
      <c r="AU372" s="48"/>
      <c r="AV372" s="48"/>
      <c r="AW372" s="48"/>
      <c r="AX372" s="48"/>
      <c r="AY372" s="48"/>
      <c r="AZ372" s="48"/>
      <c r="BA372" s="48"/>
      <c r="BB372" s="48"/>
      <c r="BC372" s="48"/>
      <c r="BD372" s="48"/>
    </row>
    <row r="373" spans="1:56" ht="15" customHeight="1" x14ac:dyDescent="0.3">
      <c r="A373" s="77"/>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c r="AX373" s="48"/>
      <c r="AY373" s="48"/>
      <c r="AZ373" s="48"/>
      <c r="BA373" s="48"/>
      <c r="BB373" s="48"/>
      <c r="BC373" s="48"/>
      <c r="BD373" s="48"/>
    </row>
    <row r="374" spans="1:56" ht="15" customHeight="1" x14ac:dyDescent="0.3">
      <c r="A374" s="77">
        <v>37</v>
      </c>
      <c r="B374" s="98" t="s">
        <v>150</v>
      </c>
      <c r="C374" s="98"/>
      <c r="D374" s="98"/>
      <c r="E374" s="98"/>
      <c r="F374" s="98"/>
      <c r="G374" s="98"/>
      <c r="H374" s="98"/>
      <c r="I374" s="98"/>
      <c r="J374" s="98"/>
      <c r="K374" s="98"/>
      <c r="L374" s="98"/>
      <c r="M374" s="98"/>
      <c r="N374" s="98"/>
      <c r="O374" s="98"/>
      <c r="P374" s="98"/>
      <c r="Q374" s="98"/>
      <c r="R374" s="98"/>
      <c r="S374" s="98"/>
      <c r="T374" s="98"/>
      <c r="U374" s="98"/>
      <c r="V374" s="98"/>
      <c r="W374" s="98"/>
      <c r="X374" s="98"/>
      <c r="Y374" s="98"/>
      <c r="Z374" s="98"/>
      <c r="AA374" s="98"/>
      <c r="AB374" s="98"/>
      <c r="AC374" s="98"/>
      <c r="AD374" s="98"/>
      <c r="AE374" s="98"/>
      <c r="AF374" s="98"/>
      <c r="AG374" s="98"/>
      <c r="AH374" s="98"/>
      <c r="AI374" s="98"/>
      <c r="AJ374" s="98"/>
      <c r="AK374" s="98"/>
      <c r="AL374" s="98"/>
      <c r="AM374" s="98"/>
      <c r="AN374" s="98"/>
      <c r="AO374" s="98"/>
      <c r="AP374" s="98"/>
      <c r="AQ374" s="48"/>
      <c r="AR374" s="48"/>
      <c r="AS374" s="48"/>
      <c r="AT374" s="48"/>
      <c r="AU374" s="48"/>
      <c r="AV374" s="48"/>
      <c r="AW374" s="48"/>
      <c r="AX374" s="48"/>
      <c r="AY374" s="48"/>
      <c r="AZ374" s="48"/>
      <c r="BA374" s="48"/>
      <c r="BB374" s="48"/>
      <c r="BC374" s="48"/>
      <c r="BD374" s="48"/>
    </row>
    <row r="375" spans="1:56" ht="15" customHeight="1" x14ac:dyDescent="0.3">
      <c r="A375" s="77"/>
      <c r="B375" s="98"/>
      <c r="C375" s="98"/>
      <c r="D375" s="98"/>
      <c r="E375" s="98"/>
      <c r="F375" s="98"/>
      <c r="G375" s="98"/>
      <c r="H375" s="98"/>
      <c r="I375" s="98"/>
      <c r="J375" s="98"/>
      <c r="K375" s="98"/>
      <c r="L375" s="98"/>
      <c r="M375" s="98"/>
      <c r="N375" s="98"/>
      <c r="O375" s="98"/>
      <c r="P375" s="98"/>
      <c r="Q375" s="98"/>
      <c r="R375" s="98"/>
      <c r="S375" s="98"/>
      <c r="T375" s="98"/>
      <c r="U375" s="98"/>
      <c r="V375" s="98"/>
      <c r="W375" s="98"/>
      <c r="X375" s="98"/>
      <c r="Y375" s="98"/>
      <c r="Z375" s="98"/>
      <c r="AA375" s="98"/>
      <c r="AB375" s="98"/>
      <c r="AC375" s="98"/>
      <c r="AD375" s="98"/>
      <c r="AE375" s="98"/>
      <c r="AF375" s="98"/>
      <c r="AG375" s="98"/>
      <c r="AH375" s="98"/>
      <c r="AI375" s="98"/>
      <c r="AJ375" s="98"/>
      <c r="AK375" s="98"/>
      <c r="AL375" s="98"/>
      <c r="AM375" s="98"/>
      <c r="AN375" s="98"/>
      <c r="AO375" s="98"/>
      <c r="AP375" s="98"/>
      <c r="AQ375" s="48"/>
      <c r="AR375" s="48"/>
      <c r="AS375" s="48"/>
      <c r="AT375" s="48"/>
      <c r="AU375" s="48"/>
      <c r="AV375" s="48"/>
      <c r="AW375" s="48"/>
      <c r="AX375" s="48"/>
      <c r="AY375" s="48"/>
      <c r="AZ375" s="48"/>
      <c r="BA375" s="48"/>
      <c r="BB375" s="48"/>
      <c r="BC375" s="48"/>
      <c r="BD375" s="48"/>
    </row>
    <row r="376" spans="1:56" ht="15" customHeight="1" x14ac:dyDescent="0.3">
      <c r="A376" s="77"/>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c r="AI376" s="48"/>
      <c r="AJ376" s="48"/>
      <c r="AK376" s="48"/>
      <c r="AL376" s="48"/>
      <c r="AM376" s="48"/>
      <c r="AN376" s="48"/>
      <c r="AO376" s="48"/>
      <c r="AP376" s="48"/>
      <c r="AQ376" s="48"/>
      <c r="AR376" s="48"/>
      <c r="AS376" s="48"/>
      <c r="AT376" s="48"/>
      <c r="AU376" s="48"/>
      <c r="AV376" s="48"/>
      <c r="AW376" s="48"/>
      <c r="AX376" s="48"/>
      <c r="AY376" s="48"/>
      <c r="AZ376" s="48"/>
      <c r="BA376" s="48"/>
      <c r="BB376" s="48"/>
      <c r="BC376" s="48"/>
      <c r="BD376" s="48"/>
    </row>
    <row r="377" spans="1:56" ht="15" customHeight="1" x14ac:dyDescent="0.3">
      <c r="A377" s="67">
        <v>38</v>
      </c>
      <c r="B377" s="168" t="s">
        <v>151</v>
      </c>
      <c r="C377" s="168"/>
      <c r="D377" s="168"/>
      <c r="E377" s="168"/>
      <c r="F377" s="168"/>
      <c r="G377" s="168"/>
      <c r="H377" s="168"/>
      <c r="I377" s="168"/>
      <c r="J377" s="168"/>
      <c r="K377" s="168"/>
      <c r="L377" s="168"/>
      <c r="M377" s="168"/>
      <c r="N377" s="168"/>
      <c r="O377" s="168"/>
      <c r="P377" s="168"/>
      <c r="Q377" s="168"/>
      <c r="R377" s="168"/>
      <c r="S377" s="168"/>
      <c r="T377" s="168"/>
      <c r="U377" s="168"/>
      <c r="V377" s="168"/>
      <c r="W377" s="168"/>
      <c r="X377" s="168"/>
      <c r="Y377" s="168"/>
      <c r="Z377" s="168"/>
      <c r="AA377" s="168"/>
      <c r="AB377" s="168"/>
      <c r="AC377" s="168"/>
      <c r="AD377" s="168"/>
      <c r="AE377" s="168"/>
      <c r="AF377" s="168"/>
      <c r="AG377" s="168"/>
      <c r="AH377" s="168"/>
      <c r="AI377" s="168"/>
      <c r="AJ377" s="168"/>
      <c r="AK377" s="168"/>
      <c r="AL377" s="168"/>
      <c r="AM377" s="168"/>
      <c r="AN377" s="168"/>
      <c r="AO377" s="168"/>
      <c r="AP377" s="168"/>
      <c r="AQ377" s="48"/>
      <c r="AR377" s="48"/>
      <c r="AS377" s="48"/>
      <c r="AT377" s="48"/>
      <c r="AU377" s="48"/>
      <c r="AV377" s="48"/>
      <c r="AW377" s="48"/>
      <c r="AX377" s="48"/>
      <c r="AY377" s="48"/>
      <c r="AZ377" s="48"/>
      <c r="BA377" s="48"/>
      <c r="BB377" s="48"/>
      <c r="BC377" s="48"/>
      <c r="BD377" s="48"/>
    </row>
    <row r="378" spans="1:56" ht="2.25" customHeight="1" x14ac:dyDescent="0.3">
      <c r="A378" s="77"/>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c r="AP378" s="48"/>
      <c r="AQ378" s="48"/>
      <c r="AR378" s="48"/>
      <c r="AS378" s="48"/>
      <c r="AT378" s="48"/>
      <c r="AU378" s="48"/>
      <c r="AV378" s="48"/>
      <c r="AW378" s="48"/>
      <c r="AX378" s="48"/>
      <c r="AY378" s="48"/>
      <c r="AZ378" s="48"/>
      <c r="BA378" s="48"/>
      <c r="BB378" s="48"/>
      <c r="BC378" s="48"/>
      <c r="BD378" s="48"/>
    </row>
    <row r="379" spans="1:56" ht="15" customHeight="1" x14ac:dyDescent="0.3">
      <c r="A379" s="77"/>
      <c r="B379" s="96" t="s">
        <v>152</v>
      </c>
      <c r="C379" s="96"/>
      <c r="D379" s="96"/>
      <c r="E379" s="96"/>
      <c r="F379" s="96"/>
      <c r="G379" s="96"/>
      <c r="H379" s="96"/>
      <c r="I379" s="96"/>
      <c r="J379" s="96"/>
      <c r="K379" s="96"/>
      <c r="L379" s="96"/>
      <c r="M379" s="96"/>
      <c r="N379" s="96"/>
      <c r="O379" s="96"/>
      <c r="P379" s="96"/>
      <c r="Q379" s="96"/>
      <c r="R379" s="96"/>
      <c r="S379" s="96"/>
      <c r="T379" s="96"/>
      <c r="U379" s="96"/>
      <c r="V379" s="96"/>
      <c r="W379" s="96"/>
      <c r="X379" s="96"/>
      <c r="Y379" s="96"/>
      <c r="Z379" s="96"/>
      <c r="AA379" s="96"/>
      <c r="AB379" s="96"/>
      <c r="AC379" s="96"/>
      <c r="AD379" s="96"/>
      <c r="AE379" s="96"/>
      <c r="AF379" s="96"/>
      <c r="AG379" s="96"/>
      <c r="AH379" s="96"/>
      <c r="AI379" s="96"/>
      <c r="AJ379" s="96"/>
      <c r="AK379" s="96"/>
      <c r="AL379" s="96"/>
      <c r="AM379" s="96"/>
      <c r="AN379" s="96"/>
      <c r="AO379" s="96"/>
      <c r="AP379" s="96"/>
      <c r="AQ379" s="48"/>
      <c r="AR379" s="48"/>
      <c r="AS379" s="48"/>
      <c r="AT379" s="48"/>
      <c r="AU379" s="48"/>
      <c r="AV379" s="48"/>
      <c r="AW379" s="48"/>
      <c r="AX379" s="48"/>
      <c r="AY379" s="48"/>
      <c r="AZ379" s="48"/>
      <c r="BA379" s="48"/>
      <c r="BB379" s="48"/>
      <c r="BC379" s="48"/>
      <c r="BD379" s="48"/>
    </row>
    <row r="380" spans="1:56" ht="2.25" customHeight="1" x14ac:dyDescent="0.3">
      <c r="A380" s="77"/>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c r="AI380" s="48"/>
      <c r="AJ380" s="48"/>
      <c r="AK380" s="48"/>
      <c r="AL380" s="48"/>
      <c r="AM380" s="48"/>
      <c r="AN380" s="48"/>
      <c r="AO380" s="48"/>
      <c r="AP380" s="48"/>
      <c r="AQ380" s="48"/>
      <c r="AR380" s="48"/>
      <c r="AS380" s="48"/>
      <c r="AT380" s="48"/>
      <c r="AU380" s="48"/>
      <c r="AV380" s="48"/>
      <c r="AW380" s="48"/>
      <c r="AX380" s="48"/>
      <c r="AY380" s="48"/>
      <c r="AZ380" s="48"/>
      <c r="BA380" s="48"/>
      <c r="BB380" s="48"/>
      <c r="BC380" s="48"/>
      <c r="BD380" s="48"/>
    </row>
    <row r="381" spans="1:56" ht="15" customHeight="1" x14ac:dyDescent="0.3">
      <c r="A381" s="77"/>
      <c r="B381" s="129" t="s">
        <v>153</v>
      </c>
      <c r="C381" s="112"/>
      <c r="D381" s="112"/>
      <c r="E381" s="112"/>
      <c r="F381" s="112"/>
      <c r="G381" s="112"/>
      <c r="H381" s="112"/>
      <c r="I381" s="112"/>
      <c r="J381" s="112"/>
      <c r="K381" s="112"/>
      <c r="L381" s="112"/>
      <c r="M381" s="112"/>
      <c r="N381" s="112"/>
      <c r="O381" s="112"/>
      <c r="P381" s="48"/>
      <c r="Q381" s="304"/>
      <c r="R381" s="305"/>
      <c r="S381" s="305"/>
      <c r="T381" s="306"/>
      <c r="U381" s="48"/>
      <c r="V381" s="48"/>
      <c r="W381" s="48"/>
      <c r="X381" s="48"/>
      <c r="Y381" s="48"/>
      <c r="Z381" s="48"/>
      <c r="AA381" s="48"/>
      <c r="AB381" s="48"/>
      <c r="AC381" s="48"/>
      <c r="AD381" s="48"/>
      <c r="AE381" s="48"/>
      <c r="AF381" s="48"/>
      <c r="AG381" s="48"/>
      <c r="AH381" s="48"/>
      <c r="AI381" s="48"/>
      <c r="AJ381" s="48"/>
      <c r="AK381" s="48"/>
      <c r="AL381" s="48"/>
      <c r="AM381" s="48"/>
      <c r="AN381" s="48"/>
      <c r="AO381" s="48"/>
      <c r="AP381" s="48"/>
      <c r="AQ381" s="48">
        <f>Q381*0.8</f>
        <v>0</v>
      </c>
      <c r="AR381" s="48"/>
      <c r="AS381" s="48"/>
      <c r="AT381" s="48"/>
      <c r="AU381" s="48"/>
      <c r="AV381" s="48"/>
      <c r="AW381" s="48"/>
      <c r="AX381" s="48"/>
      <c r="AY381" s="48"/>
      <c r="AZ381" s="48"/>
      <c r="BA381" s="48"/>
      <c r="BB381" s="48"/>
      <c r="BC381" s="48"/>
      <c r="BD381" s="48"/>
    </row>
    <row r="382" spans="1:56" ht="2.25" customHeight="1" x14ac:dyDescent="0.3">
      <c r="A382" s="77"/>
      <c r="B382" s="48"/>
      <c r="C382" s="48"/>
      <c r="D382" s="48"/>
      <c r="E382" s="48"/>
      <c r="F382" s="48"/>
      <c r="G382" s="48"/>
      <c r="H382" s="48"/>
      <c r="I382" s="48"/>
      <c r="J382" s="48"/>
      <c r="K382" s="48"/>
      <c r="L382" s="48"/>
      <c r="M382" s="48"/>
      <c r="N382" s="48"/>
      <c r="O382" s="48"/>
      <c r="P382" s="48"/>
      <c r="Q382" s="64"/>
      <c r="R382" s="64"/>
      <c r="S382" s="64"/>
      <c r="T382" s="64"/>
      <c r="U382" s="48"/>
      <c r="V382" s="48"/>
      <c r="W382" s="48"/>
      <c r="X382" s="48"/>
      <c r="Y382" s="48"/>
      <c r="Z382" s="48"/>
      <c r="AA382" s="48"/>
      <c r="AB382" s="48"/>
      <c r="AC382" s="48"/>
      <c r="AD382" s="48"/>
      <c r="AE382" s="48"/>
      <c r="AF382" s="48"/>
      <c r="AG382" s="48"/>
      <c r="AH382" s="48"/>
      <c r="AI382" s="48"/>
      <c r="AJ382" s="48"/>
      <c r="AK382" s="48"/>
      <c r="AL382" s="48"/>
      <c r="AM382" s="48"/>
      <c r="AN382" s="48"/>
      <c r="AO382" s="48"/>
      <c r="AP382" s="48"/>
      <c r="AQ382" s="48"/>
      <c r="AR382" s="48"/>
      <c r="AS382" s="48"/>
      <c r="AT382" s="48"/>
      <c r="AU382" s="48"/>
      <c r="AV382" s="48"/>
      <c r="AW382" s="48"/>
      <c r="AX382" s="48"/>
      <c r="AY382" s="48"/>
      <c r="AZ382" s="48"/>
      <c r="BA382" s="48"/>
      <c r="BB382" s="48"/>
      <c r="BC382" s="48"/>
      <c r="BD382" s="48"/>
    </row>
    <row r="383" spans="1:56" ht="15" customHeight="1" x14ac:dyDescent="0.3">
      <c r="A383" s="77"/>
      <c r="B383" s="135" t="s">
        <v>154</v>
      </c>
      <c r="C383" s="112"/>
      <c r="D383" s="112"/>
      <c r="E383" s="112"/>
      <c r="F383" s="112"/>
      <c r="G383" s="112"/>
      <c r="H383" s="112"/>
      <c r="I383" s="112"/>
      <c r="J383" s="112"/>
      <c r="K383" s="112"/>
      <c r="L383" s="112"/>
      <c r="M383" s="112"/>
      <c r="N383" s="112"/>
      <c r="O383" s="112"/>
      <c r="P383" s="48"/>
      <c r="Q383" s="304"/>
      <c r="R383" s="305"/>
      <c r="S383" s="305"/>
      <c r="T383" s="306"/>
      <c r="U383" s="48"/>
      <c r="V383" s="48"/>
      <c r="W383" s="48"/>
      <c r="X383" s="48"/>
      <c r="Y383" s="48"/>
      <c r="Z383" s="48"/>
      <c r="AA383" s="48"/>
      <c r="AB383" s="48"/>
      <c r="AC383" s="48"/>
      <c r="AD383" s="48"/>
      <c r="AE383" s="48"/>
      <c r="AF383" s="48"/>
      <c r="AG383" s="48"/>
      <c r="AH383" s="48"/>
      <c r="AI383" s="48"/>
      <c r="AJ383" s="48"/>
      <c r="AK383" s="48"/>
      <c r="AL383" s="48"/>
      <c r="AM383" s="48"/>
      <c r="AN383" s="48"/>
      <c r="AO383" s="48"/>
      <c r="AP383" s="48"/>
      <c r="AQ383" s="48">
        <f>Q383</f>
        <v>0</v>
      </c>
      <c r="AR383" s="48"/>
      <c r="AS383" s="48"/>
      <c r="AT383" s="48"/>
      <c r="AU383" s="48"/>
      <c r="AV383" s="48"/>
      <c r="AW383" s="48"/>
      <c r="AX383" s="48"/>
      <c r="AY383" s="48"/>
      <c r="AZ383" s="48"/>
      <c r="BA383" s="48"/>
      <c r="BB383" s="48"/>
      <c r="BC383" s="48"/>
      <c r="BD383" s="48"/>
    </row>
    <row r="384" spans="1:56" ht="2.25" customHeight="1" x14ac:dyDescent="0.3">
      <c r="A384" s="77"/>
      <c r="B384" s="48"/>
      <c r="C384" s="48"/>
      <c r="D384" s="48"/>
      <c r="E384" s="48"/>
      <c r="F384" s="48"/>
      <c r="G384" s="48"/>
      <c r="H384" s="48"/>
      <c r="I384" s="48"/>
      <c r="J384" s="48"/>
      <c r="K384" s="48"/>
      <c r="L384" s="48"/>
      <c r="M384" s="48"/>
      <c r="N384" s="48"/>
      <c r="O384" s="48"/>
      <c r="P384" s="48"/>
      <c r="Q384" s="49"/>
      <c r="R384" s="49"/>
      <c r="S384" s="49"/>
      <c r="T384" s="49"/>
      <c r="U384" s="48"/>
      <c r="V384" s="48"/>
      <c r="W384" s="48"/>
      <c r="X384" s="48"/>
      <c r="Y384" s="48"/>
      <c r="Z384" s="48"/>
      <c r="AA384" s="48"/>
      <c r="AB384" s="48"/>
      <c r="AC384" s="48"/>
      <c r="AD384" s="48"/>
      <c r="AE384" s="48"/>
      <c r="AF384" s="48"/>
      <c r="AG384" s="48"/>
      <c r="AH384" s="48"/>
      <c r="AI384" s="48"/>
      <c r="AJ384" s="48"/>
      <c r="AK384" s="48"/>
      <c r="AL384" s="48"/>
      <c r="AM384" s="48"/>
      <c r="AN384" s="48"/>
      <c r="AO384" s="48"/>
      <c r="AP384" s="48"/>
      <c r="AQ384" s="48"/>
      <c r="AR384" s="48"/>
      <c r="AS384" s="48"/>
      <c r="AT384" s="48"/>
      <c r="AU384" s="48"/>
      <c r="AV384" s="48"/>
      <c r="AW384" s="48"/>
      <c r="AX384" s="48"/>
      <c r="AY384" s="48"/>
      <c r="AZ384" s="48"/>
      <c r="BA384" s="48"/>
      <c r="BB384" s="48"/>
      <c r="BC384" s="48"/>
      <c r="BD384" s="48"/>
    </row>
    <row r="385" spans="1:56" ht="15" customHeight="1" x14ac:dyDescent="0.3">
      <c r="A385" s="77"/>
      <c r="B385" s="129" t="s">
        <v>155</v>
      </c>
      <c r="C385" s="112"/>
      <c r="D385" s="112"/>
      <c r="E385" s="112"/>
      <c r="F385" s="112"/>
      <c r="G385" s="112"/>
      <c r="H385" s="112"/>
      <c r="I385" s="112"/>
      <c r="J385" s="112"/>
      <c r="K385" s="112"/>
      <c r="L385" s="112"/>
      <c r="M385" s="112"/>
      <c r="N385" s="112"/>
      <c r="O385" s="112"/>
      <c r="P385" s="48"/>
      <c r="Q385" s="301">
        <f>SUM(Q381,Q383)</f>
        <v>0</v>
      </c>
      <c r="R385" s="302"/>
      <c r="S385" s="302"/>
      <c r="T385" s="303"/>
      <c r="U385" s="48"/>
      <c r="V385" s="48"/>
      <c r="W385" s="48"/>
      <c r="X385" s="48"/>
      <c r="Y385" s="48"/>
      <c r="Z385" s="48"/>
      <c r="AA385" s="48"/>
      <c r="AB385" s="48"/>
      <c r="AC385" s="48"/>
      <c r="AD385" s="48"/>
      <c r="AE385" s="48"/>
      <c r="AF385" s="48"/>
      <c r="AG385" s="48"/>
      <c r="AH385" s="48"/>
      <c r="AI385" s="48"/>
      <c r="AJ385" s="48"/>
      <c r="AK385" s="48"/>
      <c r="AL385" s="48"/>
      <c r="AM385" s="48"/>
      <c r="AN385" s="48"/>
      <c r="AO385" s="48"/>
      <c r="AP385" s="48"/>
      <c r="AQ385" s="48">
        <f>SUM(AQ381,AQ383)</f>
        <v>0</v>
      </c>
      <c r="AR385" s="48"/>
      <c r="AS385" s="48"/>
      <c r="AT385" s="48"/>
      <c r="AU385" s="48"/>
      <c r="AV385" s="48"/>
      <c r="AW385" s="48"/>
      <c r="AX385" s="48"/>
      <c r="AY385" s="48"/>
      <c r="AZ385" s="48"/>
      <c r="BA385" s="48"/>
      <c r="BB385" s="48"/>
      <c r="BC385" s="48"/>
      <c r="BD385" s="48"/>
    </row>
    <row r="386" spans="1:56" ht="15" customHeight="1" x14ac:dyDescent="0.3">
      <c r="A386" s="77"/>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c r="AI386" s="48"/>
      <c r="AJ386" s="48"/>
      <c r="AK386" s="48"/>
      <c r="AL386" s="48"/>
      <c r="AM386" s="48"/>
      <c r="AN386" s="48"/>
      <c r="AO386" s="48"/>
      <c r="AP386" s="48"/>
      <c r="AQ386" s="48"/>
      <c r="AR386" s="48"/>
      <c r="AS386" s="48"/>
      <c r="AT386" s="48"/>
      <c r="AU386" s="48"/>
      <c r="AV386" s="48"/>
      <c r="AW386" s="48"/>
      <c r="AX386" s="48"/>
      <c r="AY386" s="48"/>
      <c r="AZ386" s="48"/>
      <c r="BA386" s="48"/>
      <c r="BB386" s="48"/>
      <c r="BC386" s="48"/>
      <c r="BD386" s="48"/>
    </row>
    <row r="387" spans="1:56" ht="15" customHeight="1" x14ac:dyDescent="0.3">
      <c r="A387" s="77">
        <v>39</v>
      </c>
      <c r="B387" s="168" t="s">
        <v>156</v>
      </c>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c r="AO387" s="112"/>
      <c r="AP387" s="112"/>
      <c r="AQ387" s="48"/>
      <c r="AR387" s="48"/>
      <c r="AS387" s="48"/>
      <c r="AT387" s="48"/>
      <c r="AU387" s="48"/>
      <c r="AV387" s="48"/>
      <c r="AW387" s="48"/>
      <c r="AX387" s="48"/>
      <c r="AY387" s="48"/>
      <c r="AZ387" s="48"/>
      <c r="BA387" s="48"/>
      <c r="BB387" s="48"/>
      <c r="BC387" s="48"/>
      <c r="BD387" s="48"/>
    </row>
    <row r="388" spans="1:56" ht="15" customHeight="1" x14ac:dyDescent="0.3">
      <c r="A388" s="77"/>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c r="AI388" s="48"/>
      <c r="AJ388" s="48"/>
      <c r="AK388" s="48"/>
      <c r="AL388" s="48"/>
      <c r="AM388" s="48"/>
      <c r="AN388" s="48"/>
      <c r="AO388" s="48"/>
      <c r="AP388" s="48"/>
      <c r="AQ388" s="48"/>
      <c r="AR388" s="48"/>
      <c r="AS388" s="48"/>
      <c r="AT388" s="48"/>
      <c r="AU388" s="48"/>
      <c r="AV388" s="48"/>
      <c r="AW388" s="48"/>
      <c r="AX388" s="48"/>
      <c r="AY388" s="48"/>
      <c r="AZ388" s="48"/>
      <c r="BA388" s="48"/>
      <c r="BB388" s="48"/>
      <c r="BC388" s="48"/>
      <c r="BD388" s="48"/>
    </row>
    <row r="389" spans="1:56" ht="15" customHeight="1" x14ac:dyDescent="0.3">
      <c r="A389" s="77"/>
      <c r="B389" s="192"/>
      <c r="C389" s="193"/>
      <c r="D389" s="193"/>
      <c r="E389" s="194"/>
      <c r="F389" s="48"/>
      <c r="G389" s="48" t="s">
        <v>157</v>
      </c>
      <c r="H389" s="48"/>
      <c r="I389" s="48"/>
      <c r="J389" s="48"/>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c r="AQ389" s="48"/>
      <c r="AR389" s="48"/>
      <c r="AS389" s="48"/>
      <c r="AT389" s="48"/>
      <c r="AU389" s="48"/>
      <c r="AV389" s="48"/>
      <c r="AW389" s="48"/>
      <c r="AX389" s="48"/>
      <c r="AY389" s="48"/>
      <c r="AZ389" s="48"/>
      <c r="BA389" s="48"/>
      <c r="BB389" s="48"/>
      <c r="BC389" s="48"/>
      <c r="BD389" s="48"/>
    </row>
    <row r="390" spans="1:56" ht="15" customHeight="1" x14ac:dyDescent="0.3">
      <c r="A390" s="77"/>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c r="AI390" s="48"/>
      <c r="AJ390" s="48"/>
      <c r="AK390" s="48"/>
      <c r="AL390" s="48"/>
      <c r="AM390" s="48"/>
      <c r="AN390" s="48"/>
      <c r="AO390" s="48"/>
      <c r="AP390" s="48"/>
      <c r="AQ390" s="48"/>
      <c r="AR390" s="48"/>
      <c r="AS390" s="48"/>
      <c r="AT390" s="48"/>
      <c r="AU390" s="48"/>
      <c r="AV390" s="48"/>
      <c r="AW390" s="48"/>
      <c r="AX390" s="48"/>
      <c r="AY390" s="48"/>
      <c r="AZ390" s="48"/>
      <c r="BA390" s="48"/>
      <c r="BB390" s="48"/>
      <c r="BC390" s="48"/>
      <c r="BD390" s="48"/>
    </row>
    <row r="391" spans="1:56" ht="15" customHeight="1" x14ac:dyDescent="0.3">
      <c r="A391" s="77">
        <v>40</v>
      </c>
      <c r="B391" s="168" t="s">
        <v>279</v>
      </c>
      <c r="C391" s="168"/>
      <c r="D391" s="168"/>
      <c r="E391" s="168"/>
      <c r="F391" s="168"/>
      <c r="G391" s="168"/>
      <c r="H391" s="168"/>
      <c r="I391" s="168"/>
      <c r="J391" s="168"/>
      <c r="K391" s="168"/>
      <c r="L391" s="168"/>
      <c r="M391" s="168"/>
      <c r="N391" s="168"/>
      <c r="O391" s="168"/>
      <c r="P391" s="168"/>
      <c r="Q391" s="168"/>
      <c r="R391" s="168"/>
      <c r="S391" s="168"/>
      <c r="T391" s="168"/>
      <c r="U391" s="168"/>
      <c r="V391" s="168"/>
      <c r="W391" s="168"/>
      <c r="X391" s="168"/>
      <c r="Y391" s="168"/>
      <c r="Z391" s="168"/>
      <c r="AA391" s="168"/>
      <c r="AB391" s="168"/>
      <c r="AC391" s="168"/>
      <c r="AD391" s="168"/>
      <c r="AE391" s="168"/>
      <c r="AF391" s="168"/>
      <c r="AG391" s="168"/>
      <c r="AH391" s="168"/>
      <c r="AI391" s="168"/>
      <c r="AJ391" s="168"/>
      <c r="AK391" s="168"/>
      <c r="AL391" s="168"/>
      <c r="AM391" s="168"/>
      <c r="AN391" s="168"/>
      <c r="AO391" s="168"/>
      <c r="AP391" s="168"/>
      <c r="AQ391" s="48"/>
      <c r="AR391" s="48"/>
      <c r="AS391" s="48"/>
      <c r="AT391" s="48"/>
      <c r="AU391" s="48"/>
      <c r="AV391" s="48"/>
      <c r="AW391" s="48"/>
      <c r="AX391" s="48"/>
      <c r="AY391" s="48"/>
      <c r="AZ391" s="48"/>
      <c r="BA391" s="48"/>
      <c r="BB391" s="48"/>
      <c r="BC391" s="48"/>
      <c r="BD391" s="48"/>
    </row>
    <row r="392" spans="1:56" ht="15" customHeight="1" x14ac:dyDescent="0.3">
      <c r="A392" s="77"/>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c r="AI392" s="48"/>
      <c r="AJ392" s="48"/>
      <c r="AK392" s="48"/>
      <c r="AL392" s="48"/>
      <c r="AM392" s="48"/>
      <c r="AN392" s="48"/>
      <c r="AO392" s="48"/>
      <c r="AP392" s="48"/>
      <c r="AQ392" s="48"/>
      <c r="AR392" s="48"/>
      <c r="AS392" s="48"/>
      <c r="AT392" s="48"/>
      <c r="AU392" s="48"/>
      <c r="AV392" s="48"/>
      <c r="AW392" s="48"/>
      <c r="AX392" s="48"/>
      <c r="AY392" s="48"/>
      <c r="AZ392" s="48"/>
      <c r="BA392" s="48"/>
      <c r="BB392" s="48"/>
      <c r="BC392" s="48"/>
      <c r="BD392" s="48"/>
    </row>
    <row r="393" spans="1:56" ht="15" customHeight="1" x14ac:dyDescent="0.3">
      <c r="A393" s="77"/>
      <c r="B393" s="192"/>
      <c r="C393" s="193"/>
      <c r="D393" s="193"/>
      <c r="E393" s="194"/>
      <c r="F393" s="48"/>
      <c r="G393" s="48" t="s">
        <v>158</v>
      </c>
      <c r="H393" s="48"/>
      <c r="I393" s="48"/>
      <c r="J393" s="48"/>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c r="AI393" s="48"/>
      <c r="AJ393" s="48"/>
      <c r="AK393" s="48"/>
      <c r="AL393" s="48"/>
      <c r="AM393" s="48"/>
      <c r="AN393" s="48"/>
      <c r="AO393" s="48"/>
      <c r="AP393" s="48"/>
      <c r="AQ393" s="48"/>
      <c r="AR393" s="48"/>
      <c r="AS393" s="48"/>
      <c r="AT393" s="48"/>
      <c r="AU393" s="48"/>
      <c r="AV393" s="48"/>
      <c r="AW393" s="48"/>
      <c r="AX393" s="48"/>
      <c r="AY393" s="48"/>
      <c r="AZ393" s="48"/>
      <c r="BA393" s="48"/>
      <c r="BB393" s="48"/>
      <c r="BC393" s="48"/>
      <c r="BD393" s="48"/>
    </row>
    <row r="394" spans="1:56" ht="15" customHeight="1" x14ac:dyDescent="0.3">
      <c r="A394" s="54"/>
      <c r="B394" s="54"/>
      <c r="C394" s="54"/>
      <c r="D394" s="54"/>
      <c r="E394" s="54"/>
      <c r="F394" s="54"/>
      <c r="G394" s="54"/>
      <c r="H394" s="54"/>
      <c r="I394" s="54"/>
      <c r="J394" s="54"/>
      <c r="K394" s="54"/>
      <c r="L394" s="54"/>
      <c r="M394" s="54"/>
      <c r="N394" s="54"/>
      <c r="O394" s="54"/>
      <c r="P394" s="54"/>
      <c r="Q394" s="54"/>
      <c r="R394" s="54"/>
      <c r="S394" s="54"/>
      <c r="T394" s="54"/>
      <c r="U394" s="54"/>
      <c r="V394" s="54"/>
      <c r="W394" s="54"/>
      <c r="X394" s="54"/>
      <c r="Y394" s="54"/>
      <c r="Z394" s="54"/>
      <c r="AA394" s="54"/>
      <c r="AB394" s="54"/>
      <c r="AC394" s="54"/>
      <c r="AD394" s="54"/>
      <c r="AE394" s="54"/>
      <c r="AF394" s="54"/>
      <c r="AG394" s="54"/>
      <c r="AH394" s="54"/>
      <c r="AI394" s="54"/>
      <c r="AJ394" s="54"/>
      <c r="AK394" s="54"/>
      <c r="AL394" s="54"/>
      <c r="AM394" s="54"/>
      <c r="AN394" s="54"/>
      <c r="AO394" s="54"/>
      <c r="AP394" s="54"/>
      <c r="AQ394" s="48"/>
      <c r="AR394" s="48"/>
      <c r="AS394" s="48"/>
      <c r="AT394" s="48"/>
      <c r="AU394" s="48"/>
      <c r="AV394" s="48"/>
      <c r="AW394" s="48"/>
      <c r="AX394" s="48"/>
      <c r="AY394" s="48"/>
      <c r="AZ394" s="48"/>
      <c r="BA394" s="48"/>
      <c r="BB394" s="48"/>
      <c r="BC394" s="48"/>
      <c r="BD394" s="48"/>
    </row>
    <row r="395" spans="1:56" ht="15" customHeight="1" x14ac:dyDescent="0.3">
      <c r="A395" s="77">
        <v>41</v>
      </c>
      <c r="B395" s="164" t="s">
        <v>159</v>
      </c>
      <c r="C395" s="164"/>
      <c r="D395" s="164"/>
      <c r="E395" s="164"/>
      <c r="F395" s="164"/>
      <c r="G395" s="164"/>
      <c r="H395" s="164"/>
      <c r="I395" s="164"/>
      <c r="J395" s="164"/>
      <c r="K395" s="164"/>
      <c r="L395" s="164"/>
      <c r="M395" s="164"/>
      <c r="N395" s="164"/>
      <c r="O395" s="164"/>
      <c r="P395" s="164"/>
      <c r="Q395" s="164"/>
      <c r="R395" s="164"/>
      <c r="S395" s="164"/>
      <c r="T395" s="164"/>
      <c r="U395" s="164"/>
      <c r="V395" s="164"/>
      <c r="W395" s="164"/>
      <c r="X395" s="164"/>
      <c r="Y395" s="164"/>
      <c r="Z395" s="164"/>
      <c r="AA395" s="164"/>
      <c r="AB395" s="164"/>
      <c r="AC395" s="164"/>
      <c r="AD395" s="164"/>
      <c r="AE395" s="164"/>
      <c r="AF395" s="164"/>
      <c r="AG395" s="164"/>
      <c r="AH395" s="164"/>
      <c r="AI395" s="164"/>
      <c r="AJ395" s="164"/>
      <c r="AK395" s="164"/>
      <c r="AL395" s="164"/>
      <c r="AM395" s="164"/>
      <c r="AN395" s="164"/>
      <c r="AO395" s="164"/>
      <c r="AP395" s="164"/>
      <c r="AQ395" s="48"/>
      <c r="AR395" s="48"/>
      <c r="AS395" s="48"/>
      <c r="AT395" s="48"/>
      <c r="AU395" s="48"/>
      <c r="AV395" s="48"/>
      <c r="AW395" s="48"/>
      <c r="AX395" s="48"/>
      <c r="AY395" s="48"/>
      <c r="AZ395" s="48"/>
      <c r="BA395" s="48"/>
      <c r="BB395" s="48"/>
      <c r="BC395" s="48"/>
      <c r="BD395" s="48"/>
    </row>
    <row r="396" spans="1:56" ht="15" customHeight="1" x14ac:dyDescent="0.3">
      <c r="A396" s="77"/>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c r="AI396" s="48"/>
      <c r="AJ396" s="48"/>
      <c r="AK396" s="48"/>
      <c r="AL396" s="48"/>
      <c r="AM396" s="48"/>
      <c r="AN396" s="48"/>
      <c r="AO396" s="48"/>
      <c r="AP396" s="48"/>
      <c r="AQ396" s="48"/>
      <c r="AR396" s="48"/>
      <c r="AS396" s="48"/>
      <c r="AT396" s="48"/>
      <c r="AU396" s="48"/>
      <c r="AV396" s="48"/>
      <c r="AW396" s="48"/>
      <c r="AX396" s="48"/>
      <c r="AY396" s="48"/>
      <c r="AZ396" s="48"/>
      <c r="BA396" s="48"/>
      <c r="BB396" s="48"/>
      <c r="BC396" s="48"/>
      <c r="BD396" s="48"/>
    </row>
    <row r="397" spans="1:56" ht="15" customHeight="1" x14ac:dyDescent="0.3">
      <c r="A397" s="77"/>
      <c r="B397" s="135" t="s">
        <v>160</v>
      </c>
      <c r="C397" s="112"/>
      <c r="D397" s="112"/>
      <c r="E397" s="112"/>
      <c r="F397" s="112"/>
      <c r="G397" s="112"/>
      <c r="H397" s="112"/>
      <c r="I397" s="112"/>
      <c r="J397" s="112"/>
      <c r="K397" s="112"/>
      <c r="L397" s="112"/>
      <c r="M397" s="112"/>
      <c r="N397" s="112"/>
      <c r="O397" s="112"/>
      <c r="P397" s="48"/>
      <c r="Q397" s="132"/>
      <c r="R397" s="133"/>
      <c r="S397" s="133"/>
      <c r="T397" s="134"/>
      <c r="U397" s="130" t="s">
        <v>161</v>
      </c>
      <c r="V397" s="131"/>
      <c r="W397" s="48"/>
      <c r="X397" s="48"/>
      <c r="Y397" s="48"/>
      <c r="Z397" s="48"/>
      <c r="AA397" s="48"/>
      <c r="AB397" s="48"/>
      <c r="AC397" s="48"/>
      <c r="AD397" s="48"/>
      <c r="AE397" s="48"/>
      <c r="AF397" s="48"/>
      <c r="AG397" s="48"/>
      <c r="AH397" s="48"/>
      <c r="AI397" s="48"/>
      <c r="AJ397" s="48"/>
      <c r="AK397" s="48"/>
      <c r="AL397" s="48"/>
      <c r="AM397" s="48"/>
      <c r="AN397" s="48"/>
      <c r="AO397" s="48"/>
      <c r="AP397" s="48"/>
      <c r="AQ397" s="70">
        <f>IF(Q397=0,0,IF(Q397&lt;25,42,IF(Q397&lt;49,84,IF(Q397&lt;73,126,IF(Q397&lt;96,168,210)))))</f>
        <v>0</v>
      </c>
      <c r="AR397" s="70"/>
      <c r="AS397" s="70"/>
      <c r="AT397" s="70"/>
      <c r="AU397" s="48"/>
      <c r="AV397" s="48"/>
      <c r="AW397" s="48"/>
      <c r="AX397" s="48"/>
      <c r="AY397" s="48"/>
      <c r="AZ397" s="48"/>
      <c r="BA397" s="48"/>
      <c r="BB397" s="48"/>
      <c r="BC397" s="48"/>
      <c r="BD397" s="48"/>
    </row>
    <row r="398" spans="1:56" ht="2.25" customHeight="1" x14ac:dyDescent="0.3">
      <c r="A398" s="77"/>
      <c r="B398" s="48"/>
      <c r="C398" s="48"/>
      <c r="D398" s="48"/>
      <c r="E398" s="48"/>
      <c r="F398" s="48"/>
      <c r="G398" s="48"/>
      <c r="H398" s="48"/>
      <c r="I398" s="48"/>
      <c r="J398" s="48"/>
      <c r="K398" s="48"/>
      <c r="L398" s="48"/>
      <c r="M398" s="48"/>
      <c r="N398" s="59"/>
      <c r="O398" s="48"/>
      <c r="P398" s="48"/>
      <c r="Q398" s="52"/>
      <c r="R398" s="52"/>
      <c r="S398" s="52"/>
      <c r="T398" s="52"/>
      <c r="U398" s="48"/>
      <c r="V398" s="48"/>
      <c r="W398" s="48"/>
      <c r="X398" s="48"/>
      <c r="Y398" s="48"/>
      <c r="Z398" s="48"/>
      <c r="AA398" s="48"/>
      <c r="AB398" s="48"/>
      <c r="AC398" s="48"/>
      <c r="AD398" s="48"/>
      <c r="AE398" s="48"/>
      <c r="AF398" s="48"/>
      <c r="AG398" s="48"/>
      <c r="AH398" s="48"/>
      <c r="AI398" s="48"/>
      <c r="AJ398" s="48"/>
      <c r="AK398" s="48"/>
      <c r="AL398" s="48"/>
      <c r="AM398" s="48"/>
      <c r="AN398" s="48"/>
      <c r="AO398" s="48"/>
      <c r="AP398" s="48"/>
      <c r="AQ398" s="70"/>
      <c r="AR398" s="70"/>
      <c r="AS398" s="70"/>
      <c r="AT398" s="70"/>
      <c r="AU398" s="48"/>
      <c r="AV398" s="48"/>
      <c r="AW398" s="48"/>
      <c r="AX398" s="48"/>
      <c r="AY398" s="48"/>
      <c r="AZ398" s="48"/>
      <c r="BA398" s="48"/>
      <c r="BB398" s="48"/>
      <c r="BC398" s="48"/>
      <c r="BD398" s="48"/>
    </row>
    <row r="399" spans="1:56" ht="15" customHeight="1" x14ac:dyDescent="0.3">
      <c r="A399" s="77"/>
      <c r="B399" s="135" t="s">
        <v>162</v>
      </c>
      <c r="C399" s="112"/>
      <c r="D399" s="112"/>
      <c r="E399" s="112"/>
      <c r="F399" s="112"/>
      <c r="G399" s="112"/>
      <c r="H399" s="112"/>
      <c r="I399" s="112"/>
      <c r="J399" s="112"/>
      <c r="K399" s="112"/>
      <c r="L399" s="112"/>
      <c r="M399" s="112"/>
      <c r="N399" s="112"/>
      <c r="O399" s="112"/>
      <c r="P399" s="48"/>
      <c r="Q399" s="132"/>
      <c r="R399" s="133"/>
      <c r="S399" s="133"/>
      <c r="T399" s="134"/>
      <c r="U399" s="130" t="s">
        <v>161</v>
      </c>
      <c r="V399" s="131"/>
      <c r="W399" s="48"/>
      <c r="X399" s="48"/>
      <c r="Y399" s="48"/>
      <c r="Z399" s="48"/>
      <c r="AA399" s="48"/>
      <c r="AB399" s="48"/>
      <c r="AC399" s="48"/>
      <c r="AD399" s="48"/>
      <c r="AE399" s="48"/>
      <c r="AF399" s="48"/>
      <c r="AG399" s="48"/>
      <c r="AH399" s="48"/>
      <c r="AI399" s="48"/>
      <c r="AJ399" s="48"/>
      <c r="AK399" s="48"/>
      <c r="AL399" s="48"/>
      <c r="AM399" s="48"/>
      <c r="AN399" s="48"/>
      <c r="AO399" s="48"/>
      <c r="AP399" s="48"/>
      <c r="AQ399" s="70">
        <f>IF(Q399=0,0,IF(Q399&lt;25,42,IF(Q399&lt;49,84,IF(Q399&lt;73,126,IF(Q399&lt;96,168,210)))))</f>
        <v>0</v>
      </c>
      <c r="AR399" s="70"/>
      <c r="AS399" s="70"/>
      <c r="AT399" s="70"/>
      <c r="AU399" s="48"/>
      <c r="AV399" s="48"/>
      <c r="AW399" s="48"/>
      <c r="AX399" s="48"/>
      <c r="AY399" s="48"/>
      <c r="AZ399" s="48"/>
      <c r="BA399" s="48"/>
      <c r="BB399" s="48"/>
      <c r="BC399" s="48"/>
      <c r="BD399" s="48"/>
    </row>
    <row r="400" spans="1:56" ht="2.25" customHeight="1" x14ac:dyDescent="0.3">
      <c r="A400" s="77"/>
      <c r="B400" s="48"/>
      <c r="C400" s="48"/>
      <c r="D400" s="48"/>
      <c r="E400" s="48"/>
      <c r="F400" s="48"/>
      <c r="G400" s="48"/>
      <c r="H400" s="48"/>
      <c r="I400" s="48"/>
      <c r="J400" s="48"/>
      <c r="K400" s="48"/>
      <c r="L400" s="48"/>
      <c r="M400" s="48"/>
      <c r="N400" s="59"/>
      <c r="O400" s="48"/>
      <c r="P400" s="48"/>
      <c r="Q400" s="52"/>
      <c r="R400" s="52"/>
      <c r="S400" s="52"/>
      <c r="T400" s="52"/>
      <c r="U400" s="48"/>
      <c r="V400" s="48"/>
      <c r="W400" s="48"/>
      <c r="X400" s="48"/>
      <c r="Y400" s="48"/>
      <c r="Z400" s="48"/>
      <c r="AA400" s="48"/>
      <c r="AB400" s="48"/>
      <c r="AC400" s="48"/>
      <c r="AD400" s="48"/>
      <c r="AE400" s="48"/>
      <c r="AF400" s="48"/>
      <c r="AG400" s="48"/>
      <c r="AH400" s="48"/>
      <c r="AI400" s="48"/>
      <c r="AJ400" s="48"/>
      <c r="AK400" s="48"/>
      <c r="AL400" s="48"/>
      <c r="AM400" s="48"/>
      <c r="AN400" s="48"/>
      <c r="AO400" s="48"/>
      <c r="AP400" s="48"/>
      <c r="AQ400" s="70"/>
      <c r="AR400" s="70"/>
      <c r="AS400" s="70"/>
      <c r="AT400" s="70"/>
      <c r="AU400" s="48"/>
      <c r="AV400" s="48"/>
      <c r="AW400" s="48"/>
      <c r="AX400" s="48"/>
      <c r="AY400" s="48"/>
      <c r="AZ400" s="48"/>
      <c r="BA400" s="48"/>
      <c r="BB400" s="48"/>
      <c r="BC400" s="48"/>
      <c r="BD400" s="48"/>
    </row>
    <row r="401" spans="1:56" ht="15" customHeight="1" x14ac:dyDescent="0.3">
      <c r="A401" s="77"/>
      <c r="B401" s="135" t="s">
        <v>163</v>
      </c>
      <c r="C401" s="112"/>
      <c r="D401" s="112"/>
      <c r="E401" s="112"/>
      <c r="F401" s="112"/>
      <c r="G401" s="112"/>
      <c r="H401" s="112"/>
      <c r="I401" s="112"/>
      <c r="J401" s="112"/>
      <c r="K401" s="112"/>
      <c r="L401" s="112"/>
      <c r="M401" s="112"/>
      <c r="N401" s="112"/>
      <c r="O401" s="112"/>
      <c r="P401" s="48"/>
      <c r="Q401" s="132"/>
      <c r="R401" s="133"/>
      <c r="S401" s="133"/>
      <c r="T401" s="134"/>
      <c r="U401" s="130" t="s">
        <v>161</v>
      </c>
      <c r="V401" s="131"/>
      <c r="W401" s="48"/>
      <c r="X401" s="48"/>
      <c r="Y401" s="48"/>
      <c r="Z401" s="48"/>
      <c r="AA401" s="48"/>
      <c r="AB401" s="48"/>
      <c r="AC401" s="48"/>
      <c r="AD401" s="48"/>
      <c r="AE401" s="48"/>
      <c r="AF401" s="48"/>
      <c r="AG401" s="48"/>
      <c r="AH401" s="48"/>
      <c r="AI401" s="48"/>
      <c r="AJ401" s="48"/>
      <c r="AK401" s="48"/>
      <c r="AL401" s="48"/>
      <c r="AM401" s="48"/>
      <c r="AN401" s="48"/>
      <c r="AO401" s="48"/>
      <c r="AP401" s="48"/>
      <c r="AQ401" s="70">
        <f>IF(Q401=0,0,IF(Q401&lt;25,42,IF(Q401&lt;49,84,IF(Q401&lt;73,126,IF(Q401&lt;96,168,210)))))</f>
        <v>0</v>
      </c>
      <c r="AR401" s="70"/>
      <c r="AS401" s="70"/>
      <c r="AT401" s="70"/>
      <c r="AU401" s="48"/>
      <c r="AV401" s="48"/>
      <c r="AW401" s="48"/>
      <c r="AX401" s="48"/>
      <c r="AY401" s="48"/>
      <c r="AZ401" s="48"/>
      <c r="BA401" s="48"/>
      <c r="BB401" s="48"/>
      <c r="BC401" s="48"/>
      <c r="BD401" s="48"/>
    </row>
    <row r="402" spans="1:56" ht="2.25" customHeight="1" x14ac:dyDescent="0.3">
      <c r="A402" s="77"/>
      <c r="B402" s="48"/>
      <c r="C402" s="48"/>
      <c r="D402" s="48"/>
      <c r="E402" s="48"/>
      <c r="F402" s="48"/>
      <c r="G402" s="48"/>
      <c r="H402" s="48"/>
      <c r="I402" s="48"/>
      <c r="J402" s="48"/>
      <c r="K402" s="48"/>
      <c r="L402" s="48"/>
      <c r="M402" s="48"/>
      <c r="N402" s="59"/>
      <c r="O402" s="48"/>
      <c r="P402" s="48"/>
      <c r="Q402" s="52"/>
      <c r="R402" s="52"/>
      <c r="S402" s="52"/>
      <c r="T402" s="52"/>
      <c r="U402" s="48"/>
      <c r="V402" s="48"/>
      <c r="W402" s="48"/>
      <c r="X402" s="48"/>
      <c r="Y402" s="48"/>
      <c r="Z402" s="48"/>
      <c r="AA402" s="48"/>
      <c r="AB402" s="48"/>
      <c r="AC402" s="48"/>
      <c r="AD402" s="48"/>
      <c r="AE402" s="48"/>
      <c r="AF402" s="48"/>
      <c r="AG402" s="48"/>
      <c r="AH402" s="48"/>
      <c r="AI402" s="48"/>
      <c r="AJ402" s="48"/>
      <c r="AK402" s="48"/>
      <c r="AL402" s="48"/>
      <c r="AM402" s="48"/>
      <c r="AN402" s="48"/>
      <c r="AO402" s="48"/>
      <c r="AP402" s="48"/>
      <c r="AQ402" s="70"/>
      <c r="AR402" s="70"/>
      <c r="AS402" s="70"/>
      <c r="AT402" s="70"/>
      <c r="AU402" s="48"/>
      <c r="AV402" s="48"/>
      <c r="AW402" s="48"/>
      <c r="AX402" s="48"/>
      <c r="AY402" s="48"/>
      <c r="AZ402" s="48"/>
      <c r="BA402" s="48"/>
      <c r="BB402" s="48"/>
      <c r="BC402" s="48"/>
      <c r="BD402" s="48"/>
    </row>
    <row r="403" spans="1:56" ht="15" customHeight="1" x14ac:dyDescent="0.3">
      <c r="A403" s="77"/>
      <c r="B403" s="135" t="s">
        <v>164</v>
      </c>
      <c r="C403" s="112"/>
      <c r="D403" s="112"/>
      <c r="E403" s="112"/>
      <c r="F403" s="112"/>
      <c r="G403" s="112"/>
      <c r="H403" s="112"/>
      <c r="I403" s="112"/>
      <c r="J403" s="112"/>
      <c r="K403" s="112"/>
      <c r="L403" s="112"/>
      <c r="M403" s="112"/>
      <c r="N403" s="112"/>
      <c r="O403" s="112"/>
      <c r="P403" s="48"/>
      <c r="Q403" s="132"/>
      <c r="R403" s="133"/>
      <c r="S403" s="133"/>
      <c r="T403" s="134"/>
      <c r="U403" s="130" t="s">
        <v>161</v>
      </c>
      <c r="V403" s="131"/>
      <c r="W403" s="48"/>
      <c r="X403" s="48"/>
      <c r="Y403" s="48"/>
      <c r="Z403" s="48"/>
      <c r="AA403" s="48"/>
      <c r="AB403" s="48"/>
      <c r="AC403" s="48"/>
      <c r="AD403" s="48"/>
      <c r="AE403" s="48"/>
      <c r="AF403" s="48"/>
      <c r="AG403" s="48"/>
      <c r="AH403" s="48"/>
      <c r="AI403" s="48"/>
      <c r="AJ403" s="48"/>
      <c r="AK403" s="48"/>
      <c r="AL403" s="48"/>
      <c r="AM403" s="48"/>
      <c r="AN403" s="48"/>
      <c r="AO403" s="48"/>
      <c r="AP403" s="48"/>
      <c r="AQ403" s="70">
        <f>IF(Q403=0,0,IF(Q403&lt;25,42,IF(Q403&lt;49,84,IF(Q403&lt;73,126,IF(Q403&lt;96,168,210)))))</f>
        <v>0</v>
      </c>
      <c r="AR403" s="70"/>
      <c r="AS403" s="70"/>
      <c r="AT403" s="70"/>
      <c r="AU403" s="48"/>
      <c r="AV403" s="48"/>
      <c r="AW403" s="48"/>
      <c r="AX403" s="48"/>
      <c r="AY403" s="48"/>
      <c r="AZ403" s="48"/>
      <c r="BA403" s="48"/>
      <c r="BB403" s="48"/>
      <c r="BC403" s="48"/>
      <c r="BD403" s="48"/>
    </row>
    <row r="404" spans="1:56" ht="2.25" customHeight="1" x14ac:dyDescent="0.3">
      <c r="A404" s="66"/>
      <c r="B404" s="48"/>
      <c r="C404" s="48"/>
      <c r="D404" s="48"/>
      <c r="E404" s="48"/>
      <c r="F404" s="48"/>
      <c r="G404" s="48"/>
      <c r="H404" s="48"/>
      <c r="I404" s="48"/>
      <c r="J404" s="48"/>
      <c r="K404" s="48"/>
      <c r="L404" s="48"/>
      <c r="M404" s="48"/>
      <c r="N404" s="48"/>
      <c r="O404" s="48"/>
      <c r="P404" s="48"/>
      <c r="Q404" s="52"/>
      <c r="R404" s="52"/>
      <c r="S404" s="52"/>
      <c r="T404" s="52"/>
      <c r="U404" s="48"/>
      <c r="V404" s="48"/>
      <c r="W404" s="48"/>
      <c r="X404" s="48"/>
      <c r="Y404" s="48"/>
      <c r="Z404" s="48"/>
      <c r="AA404" s="48"/>
      <c r="AB404" s="48"/>
      <c r="AC404" s="48"/>
      <c r="AD404" s="48"/>
      <c r="AE404" s="48"/>
      <c r="AF404" s="48"/>
      <c r="AG404" s="48"/>
      <c r="AH404" s="48"/>
      <c r="AI404" s="48"/>
      <c r="AJ404" s="48"/>
      <c r="AK404" s="48"/>
      <c r="AL404" s="48"/>
      <c r="AM404" s="48"/>
      <c r="AN404" s="48"/>
      <c r="AO404" s="48"/>
      <c r="AP404" s="48"/>
      <c r="AQ404" s="70"/>
      <c r="AR404" s="70"/>
      <c r="AS404" s="70"/>
      <c r="AT404" s="70"/>
      <c r="AU404" s="48"/>
      <c r="AV404" s="48"/>
      <c r="AW404" s="48"/>
      <c r="AX404" s="48"/>
      <c r="AY404" s="48"/>
      <c r="AZ404" s="48"/>
      <c r="BA404" s="48"/>
      <c r="BB404" s="48"/>
      <c r="BC404" s="48"/>
      <c r="BD404" s="48"/>
    </row>
    <row r="405" spans="1:56" ht="15" customHeight="1" x14ac:dyDescent="0.3">
      <c r="A405" s="77"/>
      <c r="B405" s="129" t="s">
        <v>165</v>
      </c>
      <c r="C405" s="112"/>
      <c r="D405" s="112"/>
      <c r="E405" s="112"/>
      <c r="F405" s="112"/>
      <c r="G405" s="112"/>
      <c r="H405" s="112"/>
      <c r="I405" s="112"/>
      <c r="J405" s="112"/>
      <c r="K405" s="112"/>
      <c r="L405" s="112"/>
      <c r="M405" s="112"/>
      <c r="N405" s="112"/>
      <c r="O405" s="112"/>
      <c r="P405" s="48"/>
      <c r="Q405" s="132"/>
      <c r="R405" s="133"/>
      <c r="S405" s="133"/>
      <c r="T405" s="134"/>
      <c r="U405" s="130" t="s">
        <v>161</v>
      </c>
      <c r="V405" s="131"/>
      <c r="W405" s="48"/>
      <c r="X405" s="48"/>
      <c r="Y405" s="48"/>
      <c r="Z405" s="48"/>
      <c r="AA405" s="48"/>
      <c r="AB405" s="48"/>
      <c r="AC405" s="48"/>
      <c r="AD405" s="48"/>
      <c r="AE405" s="48"/>
      <c r="AF405" s="48"/>
      <c r="AG405" s="48"/>
      <c r="AH405" s="48"/>
      <c r="AI405" s="48"/>
      <c r="AJ405" s="48"/>
      <c r="AK405" s="48"/>
      <c r="AL405" s="48"/>
      <c r="AM405" s="48"/>
      <c r="AN405" s="48"/>
      <c r="AO405" s="48"/>
      <c r="AP405" s="48"/>
      <c r="AQ405" s="70">
        <f>IF(Q405=0,0,IF(Q405&lt;25,42,IF(Q405&lt;49,84,IF(Q405&lt;73,126,IF(Q405&lt;96,168,210)))))</f>
        <v>0</v>
      </c>
      <c r="AR405" s="70"/>
      <c r="AS405" s="70"/>
      <c r="AT405" s="70"/>
      <c r="AU405" s="48"/>
      <c r="AV405" s="48"/>
      <c r="AW405" s="48"/>
      <c r="AX405" s="48"/>
      <c r="AY405" s="48"/>
      <c r="AZ405" s="48"/>
      <c r="BA405" s="48"/>
      <c r="BB405" s="48"/>
      <c r="BC405" s="48"/>
      <c r="BD405" s="48"/>
    </row>
    <row r="406" spans="1:56" ht="2.25" customHeight="1" x14ac:dyDescent="0.3">
      <c r="A406" s="77"/>
      <c r="B406" s="48"/>
      <c r="C406" s="48"/>
      <c r="D406" s="48"/>
      <c r="E406" s="48"/>
      <c r="F406" s="48"/>
      <c r="G406" s="48"/>
      <c r="H406" s="48"/>
      <c r="I406" s="48"/>
      <c r="J406" s="48"/>
      <c r="K406" s="48"/>
      <c r="L406" s="48"/>
      <c r="M406" s="48"/>
      <c r="N406" s="59"/>
      <c r="O406" s="48"/>
      <c r="P406" s="48"/>
      <c r="Q406" s="52"/>
      <c r="R406" s="52"/>
      <c r="S406" s="52"/>
      <c r="T406" s="52"/>
      <c r="U406" s="48"/>
      <c r="V406" s="48"/>
      <c r="W406" s="48"/>
      <c r="X406" s="48"/>
      <c r="Y406" s="48"/>
      <c r="Z406" s="48"/>
      <c r="AA406" s="48"/>
      <c r="AB406" s="48"/>
      <c r="AC406" s="48"/>
      <c r="AD406" s="48"/>
      <c r="AE406" s="48"/>
      <c r="AF406" s="48"/>
      <c r="AG406" s="48"/>
      <c r="AH406" s="48"/>
      <c r="AI406" s="48"/>
      <c r="AJ406" s="48"/>
      <c r="AK406" s="48"/>
      <c r="AL406" s="48"/>
      <c r="AM406" s="48"/>
      <c r="AN406" s="48"/>
      <c r="AO406" s="48"/>
      <c r="AP406" s="48"/>
      <c r="AQ406" s="70"/>
      <c r="AR406" s="70"/>
      <c r="AS406" s="70"/>
      <c r="AT406" s="70"/>
      <c r="AU406" s="48"/>
      <c r="AV406" s="48"/>
      <c r="AW406" s="48"/>
      <c r="AX406" s="48"/>
      <c r="AY406" s="48"/>
      <c r="AZ406" s="48"/>
      <c r="BA406" s="48"/>
      <c r="BB406" s="48"/>
      <c r="BC406" s="48"/>
      <c r="BD406" s="48"/>
    </row>
    <row r="407" spans="1:56" ht="15" customHeight="1" x14ac:dyDescent="0.3">
      <c r="A407" s="77"/>
      <c r="B407" s="135" t="s">
        <v>166</v>
      </c>
      <c r="C407" s="112"/>
      <c r="D407" s="112"/>
      <c r="E407" s="112"/>
      <c r="F407" s="112"/>
      <c r="G407" s="112"/>
      <c r="H407" s="112"/>
      <c r="I407" s="112"/>
      <c r="J407" s="112"/>
      <c r="K407" s="112"/>
      <c r="L407" s="112"/>
      <c r="M407" s="112"/>
      <c r="N407" s="112"/>
      <c r="O407" s="112"/>
      <c r="P407" s="48"/>
      <c r="Q407" s="132"/>
      <c r="R407" s="133"/>
      <c r="S407" s="133"/>
      <c r="T407" s="134"/>
      <c r="U407" s="130" t="s">
        <v>161</v>
      </c>
      <c r="V407" s="131"/>
      <c r="W407" s="48"/>
      <c r="X407" s="48"/>
      <c r="Y407" s="48"/>
      <c r="Z407" s="48"/>
      <c r="AA407" s="48"/>
      <c r="AB407" s="48"/>
      <c r="AC407" s="48"/>
      <c r="AD407" s="48"/>
      <c r="AE407" s="48"/>
      <c r="AF407" s="48"/>
      <c r="AG407" s="48"/>
      <c r="AH407" s="48"/>
      <c r="AI407" s="48"/>
      <c r="AJ407" s="48"/>
      <c r="AK407" s="48"/>
      <c r="AL407" s="48"/>
      <c r="AM407" s="48"/>
      <c r="AN407" s="48"/>
      <c r="AO407" s="48"/>
      <c r="AP407" s="48"/>
      <c r="AQ407" s="70">
        <f>IF(Q407=0,0,IF(Q407&lt;25,42,IF(Q407&lt;49,84,IF(Q407&lt;73,126,IF(Q407&lt;96,168,210)))))</f>
        <v>0</v>
      </c>
      <c r="AR407" s="70"/>
      <c r="AS407" s="70"/>
      <c r="AT407" s="70"/>
      <c r="AU407" s="48"/>
      <c r="AV407" s="48"/>
      <c r="AW407" s="48"/>
      <c r="AX407" s="48"/>
      <c r="AY407" s="48"/>
      <c r="AZ407" s="48"/>
      <c r="BA407" s="48"/>
      <c r="BB407" s="48"/>
      <c r="BC407" s="48"/>
      <c r="BD407" s="48"/>
    </row>
    <row r="408" spans="1:56" ht="2.25" customHeight="1" x14ac:dyDescent="0.3">
      <c r="A408" s="77"/>
      <c r="B408" s="48"/>
      <c r="C408" s="48"/>
      <c r="D408" s="48"/>
      <c r="E408" s="48"/>
      <c r="F408" s="48"/>
      <c r="G408" s="48"/>
      <c r="H408" s="48"/>
      <c r="I408" s="48"/>
      <c r="J408" s="48"/>
      <c r="K408" s="48"/>
      <c r="L408" s="48"/>
      <c r="M408" s="48"/>
      <c r="N408" s="59"/>
      <c r="O408" s="48"/>
      <c r="P408" s="48"/>
      <c r="Q408" s="52"/>
      <c r="R408" s="52"/>
      <c r="S408" s="52"/>
      <c r="T408" s="52"/>
      <c r="U408" s="48"/>
      <c r="V408" s="48"/>
      <c r="W408" s="48"/>
      <c r="X408" s="48"/>
      <c r="Y408" s="48"/>
      <c r="Z408" s="48"/>
      <c r="AA408" s="48"/>
      <c r="AB408" s="48"/>
      <c r="AC408" s="48"/>
      <c r="AD408" s="48"/>
      <c r="AE408" s="48"/>
      <c r="AF408" s="48"/>
      <c r="AG408" s="48"/>
      <c r="AH408" s="48"/>
      <c r="AI408" s="48"/>
      <c r="AJ408" s="48"/>
      <c r="AK408" s="48"/>
      <c r="AL408" s="48"/>
      <c r="AM408" s="48"/>
      <c r="AN408" s="48"/>
      <c r="AO408" s="48"/>
      <c r="AP408" s="48"/>
      <c r="AQ408" s="70"/>
      <c r="AR408" s="70"/>
      <c r="AS408" s="70"/>
      <c r="AT408" s="70"/>
      <c r="AU408" s="48"/>
      <c r="AV408" s="48"/>
      <c r="AW408" s="48"/>
      <c r="AX408" s="48"/>
      <c r="AY408" s="48"/>
      <c r="AZ408" s="48"/>
      <c r="BA408" s="48"/>
      <c r="BB408" s="48"/>
      <c r="BC408" s="48"/>
      <c r="BD408" s="48"/>
    </row>
    <row r="409" spans="1:56" ht="15" customHeight="1" x14ac:dyDescent="0.3">
      <c r="A409" s="77"/>
      <c r="B409" s="135" t="s">
        <v>167</v>
      </c>
      <c r="C409" s="112"/>
      <c r="D409" s="112"/>
      <c r="E409" s="112"/>
      <c r="F409" s="112"/>
      <c r="G409" s="112"/>
      <c r="H409" s="112"/>
      <c r="I409" s="112"/>
      <c r="J409" s="112"/>
      <c r="K409" s="112"/>
      <c r="L409" s="112"/>
      <c r="M409" s="112"/>
      <c r="N409" s="112"/>
      <c r="O409" s="112"/>
      <c r="P409" s="48"/>
      <c r="Q409" s="132"/>
      <c r="R409" s="133"/>
      <c r="S409" s="133"/>
      <c r="T409" s="134"/>
      <c r="U409" s="130" t="s">
        <v>161</v>
      </c>
      <c r="V409" s="131"/>
      <c r="W409" s="48"/>
      <c r="X409" s="48"/>
      <c r="Y409" s="48"/>
      <c r="Z409" s="48"/>
      <c r="AA409" s="48"/>
      <c r="AB409" s="48"/>
      <c r="AC409" s="48"/>
      <c r="AD409" s="48"/>
      <c r="AE409" s="48"/>
      <c r="AF409" s="48"/>
      <c r="AG409" s="48"/>
      <c r="AH409" s="48"/>
      <c r="AI409" s="48"/>
      <c r="AJ409" s="48"/>
      <c r="AK409" s="48"/>
      <c r="AL409" s="48"/>
      <c r="AM409" s="48"/>
      <c r="AN409" s="48"/>
      <c r="AO409" s="48"/>
      <c r="AP409" s="48"/>
      <c r="AQ409" s="70">
        <f>IF(Q409=0,0,IF(Q409&lt;25,42,IF(Q409&lt;49,84,IF(Q409&lt;73,126,IF(Q409&lt;96,168,210)))))</f>
        <v>0</v>
      </c>
      <c r="AR409" s="70"/>
      <c r="AS409" s="70"/>
      <c r="AT409" s="70"/>
      <c r="AU409" s="48"/>
      <c r="AV409" s="48"/>
      <c r="AW409" s="48"/>
      <c r="AX409" s="48"/>
      <c r="AY409" s="48"/>
      <c r="AZ409" s="48"/>
      <c r="BA409" s="48"/>
      <c r="BB409" s="48"/>
      <c r="BC409" s="48"/>
      <c r="BD409" s="48"/>
    </row>
    <row r="410" spans="1:56" ht="2.25" customHeight="1" x14ac:dyDescent="0.3">
      <c r="A410" s="77"/>
      <c r="B410" s="48"/>
      <c r="C410" s="48"/>
      <c r="D410" s="48"/>
      <c r="E410" s="48"/>
      <c r="F410" s="48"/>
      <c r="G410" s="48"/>
      <c r="H410" s="48"/>
      <c r="I410" s="48"/>
      <c r="J410" s="48"/>
      <c r="K410" s="48"/>
      <c r="L410" s="48"/>
      <c r="M410" s="48"/>
      <c r="N410" s="59"/>
      <c r="O410" s="48"/>
      <c r="P410" s="48"/>
      <c r="Q410" s="52"/>
      <c r="R410" s="52"/>
      <c r="S410" s="52"/>
      <c r="T410" s="52"/>
      <c r="U410" s="48"/>
      <c r="V410" s="48"/>
      <c r="W410" s="48"/>
      <c r="X410" s="48"/>
      <c r="Y410" s="48"/>
      <c r="Z410" s="48"/>
      <c r="AA410" s="48"/>
      <c r="AB410" s="48"/>
      <c r="AC410" s="48"/>
      <c r="AD410" s="48"/>
      <c r="AE410" s="48"/>
      <c r="AF410" s="48"/>
      <c r="AG410" s="48"/>
      <c r="AH410" s="48"/>
      <c r="AI410" s="48"/>
      <c r="AJ410" s="48"/>
      <c r="AK410" s="48"/>
      <c r="AL410" s="48"/>
      <c r="AM410" s="48"/>
      <c r="AN410" s="48"/>
      <c r="AO410" s="48"/>
      <c r="AP410" s="48"/>
      <c r="AQ410" s="70"/>
      <c r="AR410" s="70"/>
      <c r="AS410" s="70"/>
      <c r="AT410" s="70"/>
      <c r="AU410" s="48"/>
      <c r="AV410" s="48"/>
      <c r="AW410" s="48"/>
      <c r="AX410" s="48"/>
      <c r="AY410" s="48"/>
      <c r="AZ410" s="48"/>
      <c r="BA410" s="48"/>
      <c r="BB410" s="48"/>
      <c r="BC410" s="48"/>
      <c r="BD410" s="48"/>
    </row>
    <row r="411" spans="1:56" ht="15" customHeight="1" x14ac:dyDescent="0.3">
      <c r="A411" s="77"/>
      <c r="B411" s="135" t="s">
        <v>168</v>
      </c>
      <c r="C411" s="112"/>
      <c r="D411" s="112"/>
      <c r="E411" s="112"/>
      <c r="F411" s="112"/>
      <c r="G411" s="112"/>
      <c r="H411" s="112"/>
      <c r="I411" s="112"/>
      <c r="J411" s="112"/>
      <c r="K411" s="112"/>
      <c r="L411" s="112"/>
      <c r="M411" s="112"/>
      <c r="N411" s="112"/>
      <c r="O411" s="112"/>
      <c r="P411" s="48"/>
      <c r="Q411" s="132"/>
      <c r="R411" s="133"/>
      <c r="S411" s="133"/>
      <c r="T411" s="134"/>
      <c r="U411" s="130" t="s">
        <v>161</v>
      </c>
      <c r="V411" s="131"/>
      <c r="W411" s="48"/>
      <c r="X411" s="48"/>
      <c r="Y411" s="48"/>
      <c r="Z411" s="48"/>
      <c r="AA411" s="48"/>
      <c r="AB411" s="48"/>
      <c r="AC411" s="48"/>
      <c r="AD411" s="48"/>
      <c r="AE411" s="48"/>
      <c r="AF411" s="48"/>
      <c r="AG411" s="48"/>
      <c r="AH411" s="48"/>
      <c r="AI411" s="48"/>
      <c r="AJ411" s="48"/>
      <c r="AK411" s="48"/>
      <c r="AL411" s="48"/>
      <c r="AM411" s="48"/>
      <c r="AN411" s="48"/>
      <c r="AO411" s="48"/>
      <c r="AP411" s="48"/>
      <c r="AQ411" s="70">
        <f>IF(Q411=0,0,IF(Q411&lt;25,42,IF(Q411&lt;49,84,IF(Q411&lt;73,126,IF(Q411&lt;96,168,210)))))</f>
        <v>0</v>
      </c>
      <c r="AR411" s="70"/>
      <c r="AS411" s="70"/>
      <c r="AT411" s="70"/>
      <c r="AU411" s="48"/>
      <c r="AV411" s="48"/>
      <c r="AW411" s="48"/>
      <c r="AX411" s="48"/>
      <c r="AY411" s="48"/>
      <c r="AZ411" s="48"/>
      <c r="BA411" s="48"/>
      <c r="BB411" s="48"/>
      <c r="BC411" s="48"/>
      <c r="BD411" s="48"/>
    </row>
    <row r="412" spans="1:56" ht="2.25" customHeight="1" x14ac:dyDescent="0.3">
      <c r="A412" s="77"/>
      <c r="B412" s="48"/>
      <c r="C412" s="48"/>
      <c r="D412" s="48"/>
      <c r="E412" s="48"/>
      <c r="F412" s="48"/>
      <c r="G412" s="48"/>
      <c r="H412" s="48"/>
      <c r="I412" s="48"/>
      <c r="J412" s="48"/>
      <c r="K412" s="48"/>
      <c r="L412" s="48"/>
      <c r="M412" s="48"/>
      <c r="N412" s="59"/>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8"/>
      <c r="AL412" s="48"/>
      <c r="AM412" s="48"/>
      <c r="AN412" s="48"/>
      <c r="AO412" s="48"/>
      <c r="AP412" s="48"/>
      <c r="AQ412" s="70"/>
      <c r="AR412" s="70"/>
      <c r="AS412" s="70"/>
      <c r="AT412" s="70"/>
      <c r="AU412" s="48"/>
      <c r="AV412" s="48"/>
      <c r="AW412" s="48"/>
      <c r="AX412" s="48"/>
      <c r="AY412" s="48"/>
      <c r="AZ412" s="48"/>
      <c r="BA412" s="48"/>
      <c r="BB412" s="48"/>
      <c r="BC412" s="48"/>
      <c r="BD412" s="48"/>
    </row>
    <row r="413" spans="1:56" ht="15" customHeight="1" x14ac:dyDescent="0.3">
      <c r="A413" s="77"/>
      <c r="B413" s="135" t="s">
        <v>169</v>
      </c>
      <c r="C413" s="112"/>
      <c r="D413" s="112"/>
      <c r="E413" s="112"/>
      <c r="F413" s="112"/>
      <c r="G413" s="112"/>
      <c r="H413" s="112"/>
      <c r="I413" s="112"/>
      <c r="J413" s="112"/>
      <c r="K413" s="112"/>
      <c r="L413" s="112"/>
      <c r="M413" s="112"/>
      <c r="N413" s="112"/>
      <c r="O413" s="112"/>
      <c r="P413" s="48"/>
      <c r="Q413" s="48"/>
      <c r="R413" s="48"/>
      <c r="S413" s="48"/>
      <c r="T413" s="48"/>
      <c r="U413" s="48"/>
      <c r="V413" s="48"/>
      <c r="W413" s="48"/>
      <c r="X413" s="48"/>
      <c r="Y413" s="48"/>
      <c r="Z413" s="48"/>
      <c r="AA413" s="48"/>
      <c r="AB413" s="48"/>
      <c r="AC413" s="48"/>
      <c r="AD413" s="48"/>
      <c r="AE413" s="48"/>
      <c r="AF413" s="48"/>
      <c r="AG413" s="48"/>
      <c r="AH413" s="48"/>
      <c r="AI413" s="48"/>
      <c r="AJ413" s="48"/>
      <c r="AK413" s="48"/>
      <c r="AL413" s="48"/>
      <c r="AM413" s="48"/>
      <c r="AN413" s="48"/>
      <c r="AO413" s="48"/>
      <c r="AP413" s="48"/>
      <c r="AQ413" s="70"/>
      <c r="AR413" s="70"/>
      <c r="AS413" s="70"/>
      <c r="AT413" s="70"/>
      <c r="AU413" s="48"/>
      <c r="AV413" s="48"/>
      <c r="AW413" s="48"/>
      <c r="AX413" s="48"/>
      <c r="AY413" s="48"/>
      <c r="AZ413" s="48"/>
      <c r="BA413" s="48"/>
      <c r="BB413" s="48"/>
      <c r="BC413" s="48"/>
      <c r="BD413" s="48"/>
    </row>
    <row r="414" spans="1:56" ht="15" customHeight="1" x14ac:dyDescent="0.3">
      <c r="A414" s="77"/>
      <c r="B414" s="112"/>
      <c r="C414" s="112"/>
      <c r="D414" s="112"/>
      <c r="E414" s="112"/>
      <c r="F414" s="112"/>
      <c r="G414" s="112"/>
      <c r="H414" s="112"/>
      <c r="I414" s="112"/>
      <c r="J414" s="112"/>
      <c r="K414" s="112"/>
      <c r="L414" s="112"/>
      <c r="M414" s="112"/>
      <c r="N414" s="112"/>
      <c r="O414" s="112"/>
      <c r="P414" s="48"/>
      <c r="Q414" s="136">
        <f>SUM(Q397,Q399,Q401,Q403,Q405,Q407,Q409,Q411)</f>
        <v>0</v>
      </c>
      <c r="R414" s="137"/>
      <c r="S414" s="137"/>
      <c r="T414" s="138"/>
      <c r="U414" s="130" t="s">
        <v>161</v>
      </c>
      <c r="V414" s="131"/>
      <c r="W414" s="48"/>
      <c r="X414" s="48"/>
      <c r="Y414" s="48"/>
      <c r="Z414" s="48"/>
      <c r="AA414" s="48"/>
      <c r="AB414" s="48"/>
      <c r="AC414" s="48"/>
      <c r="AD414" s="48"/>
      <c r="AE414" s="48"/>
      <c r="AF414" s="48"/>
      <c r="AG414" s="48"/>
      <c r="AH414" s="48"/>
      <c r="AI414" s="48"/>
      <c r="AJ414" s="48"/>
      <c r="AK414" s="48"/>
      <c r="AL414" s="48"/>
      <c r="AM414" s="48"/>
      <c r="AN414" s="48"/>
      <c r="AO414" s="48"/>
      <c r="AP414" s="48"/>
      <c r="AQ414" s="70">
        <f>SUM(AQ397,AQ399,AQ401,AQ403,AQ405,AQ407,AQ409,AQ411)</f>
        <v>0</v>
      </c>
      <c r="AR414" s="70"/>
      <c r="AS414" s="70"/>
      <c r="AT414" s="70"/>
      <c r="AU414" s="48"/>
      <c r="AV414" s="48"/>
      <c r="AW414" s="48"/>
      <c r="AX414" s="48"/>
      <c r="AY414" s="48"/>
      <c r="AZ414" s="48"/>
      <c r="BA414" s="48"/>
      <c r="BB414" s="48"/>
      <c r="BC414" s="48"/>
      <c r="BD414" s="48"/>
    </row>
    <row r="415" spans="1:56" ht="15" customHeight="1" x14ac:dyDescent="0.3">
      <c r="A415" s="77"/>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48"/>
      <c r="AL415" s="48"/>
      <c r="AM415" s="48"/>
      <c r="AN415" s="48"/>
      <c r="AO415" s="48"/>
      <c r="AP415" s="48"/>
      <c r="AQ415" s="48"/>
      <c r="AR415" s="48"/>
      <c r="AS415" s="48"/>
      <c r="AT415" s="48"/>
      <c r="AU415" s="48"/>
      <c r="AV415" s="48"/>
      <c r="AW415" s="48"/>
      <c r="AX415" s="48"/>
      <c r="AY415" s="48"/>
      <c r="AZ415" s="48"/>
      <c r="BA415" s="48"/>
      <c r="BB415" s="48"/>
      <c r="BC415" s="48"/>
      <c r="BD415" s="48"/>
    </row>
    <row r="416" spans="1:56" ht="15" customHeight="1" x14ac:dyDescent="0.3">
      <c r="A416" s="77"/>
      <c r="B416" s="119" t="s">
        <v>170</v>
      </c>
      <c r="C416" s="119"/>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19"/>
      <c r="AL416" s="119"/>
      <c r="AM416" s="119"/>
      <c r="AN416" s="119"/>
      <c r="AO416" s="119"/>
      <c r="AP416" s="120"/>
      <c r="AQ416" s="48"/>
      <c r="AR416" s="48"/>
      <c r="AS416" s="48"/>
      <c r="AT416" s="48"/>
      <c r="AU416" s="48"/>
      <c r="AV416" s="48"/>
      <c r="AW416" s="48"/>
      <c r="AX416" s="48"/>
      <c r="AY416" s="48"/>
      <c r="AZ416" s="48"/>
      <c r="BA416" s="48"/>
      <c r="BB416" s="48"/>
      <c r="BC416" s="48"/>
      <c r="BD416" s="48"/>
    </row>
    <row r="417" spans="1:56" ht="15" customHeight="1" x14ac:dyDescent="0.3">
      <c r="A417" s="77"/>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48"/>
      <c r="AK417" s="48"/>
      <c r="AL417" s="48"/>
      <c r="AM417" s="48"/>
      <c r="AN417" s="48"/>
      <c r="AO417" s="48"/>
      <c r="AP417" s="48"/>
      <c r="AQ417" s="48"/>
      <c r="AR417" s="48"/>
      <c r="AS417" s="48"/>
      <c r="AT417" s="48"/>
      <c r="AU417" s="48"/>
      <c r="AV417" s="48"/>
      <c r="AW417" s="48"/>
      <c r="AX417" s="48"/>
      <c r="AY417" s="48"/>
      <c r="AZ417" s="48"/>
      <c r="BA417" s="48"/>
      <c r="BB417" s="48"/>
      <c r="BC417" s="48"/>
      <c r="BD417" s="48"/>
    </row>
    <row r="418" spans="1:56" ht="15" customHeight="1" x14ac:dyDescent="0.3">
      <c r="A418" s="307">
        <v>42</v>
      </c>
      <c r="B418" s="249" t="s">
        <v>171</v>
      </c>
      <c r="C418" s="249"/>
      <c r="D418" s="249"/>
      <c r="E418" s="249"/>
      <c r="F418" s="249"/>
      <c r="G418" s="249"/>
      <c r="H418" s="249"/>
      <c r="I418" s="249"/>
      <c r="J418" s="249"/>
      <c r="K418" s="249"/>
      <c r="L418" s="249"/>
      <c r="M418" s="249"/>
      <c r="N418" s="249"/>
      <c r="O418" s="249"/>
      <c r="P418" s="249"/>
      <c r="Q418" s="249"/>
      <c r="R418" s="249"/>
      <c r="S418" s="249"/>
      <c r="T418" s="249"/>
      <c r="U418" s="249"/>
      <c r="V418" s="249"/>
      <c r="W418" s="249"/>
      <c r="X418" s="249"/>
      <c r="Y418" s="249"/>
      <c r="Z418" s="249"/>
      <c r="AA418" s="249"/>
      <c r="AB418" s="249"/>
      <c r="AC418" s="249"/>
      <c r="AD418" s="249"/>
      <c r="AE418" s="249"/>
      <c r="AF418" s="249"/>
      <c r="AG418" s="249"/>
      <c r="AH418" s="249"/>
      <c r="AI418" s="249"/>
      <c r="AJ418" s="249"/>
      <c r="AK418" s="249"/>
      <c r="AL418" s="249"/>
      <c r="AM418" s="249"/>
      <c r="AN418" s="249"/>
      <c r="AO418" s="249"/>
      <c r="AP418" s="249"/>
      <c r="AQ418" s="48"/>
      <c r="AR418" s="48"/>
      <c r="AS418" s="48"/>
      <c r="AT418" s="48"/>
      <c r="AU418" s="48"/>
      <c r="AV418" s="48"/>
      <c r="AW418" s="48"/>
      <c r="AX418" s="48"/>
      <c r="AY418" s="48"/>
      <c r="AZ418" s="48"/>
      <c r="BA418" s="48"/>
      <c r="BB418" s="48"/>
      <c r="BC418" s="48"/>
      <c r="BD418" s="48"/>
    </row>
    <row r="419" spans="1:56" ht="15" customHeight="1" x14ac:dyDescent="0.3">
      <c r="A419" s="307"/>
      <c r="B419" s="249"/>
      <c r="C419" s="249"/>
      <c r="D419" s="249"/>
      <c r="E419" s="249"/>
      <c r="F419" s="249"/>
      <c r="G419" s="249"/>
      <c r="H419" s="249"/>
      <c r="I419" s="249"/>
      <c r="J419" s="249"/>
      <c r="K419" s="249"/>
      <c r="L419" s="249"/>
      <c r="M419" s="249"/>
      <c r="N419" s="249"/>
      <c r="O419" s="249"/>
      <c r="P419" s="249"/>
      <c r="Q419" s="249"/>
      <c r="R419" s="249"/>
      <c r="S419" s="249"/>
      <c r="T419" s="249"/>
      <c r="U419" s="249"/>
      <c r="V419" s="249"/>
      <c r="W419" s="249"/>
      <c r="X419" s="249"/>
      <c r="Y419" s="249"/>
      <c r="Z419" s="249"/>
      <c r="AA419" s="249"/>
      <c r="AB419" s="249"/>
      <c r="AC419" s="249"/>
      <c r="AD419" s="249"/>
      <c r="AE419" s="249"/>
      <c r="AF419" s="249"/>
      <c r="AG419" s="249"/>
      <c r="AH419" s="249"/>
      <c r="AI419" s="249"/>
      <c r="AJ419" s="249"/>
      <c r="AK419" s="249"/>
      <c r="AL419" s="249"/>
      <c r="AM419" s="249"/>
      <c r="AN419" s="249"/>
      <c r="AO419" s="249"/>
      <c r="AP419" s="249"/>
      <c r="AQ419" s="48"/>
      <c r="AR419" s="48"/>
      <c r="AS419" s="48"/>
      <c r="AT419" s="48"/>
      <c r="AU419" s="48"/>
      <c r="AV419" s="48"/>
      <c r="AW419" s="48"/>
      <c r="AX419" s="48"/>
      <c r="AY419" s="48"/>
      <c r="AZ419" s="48"/>
      <c r="BA419" s="48"/>
      <c r="BB419" s="48"/>
      <c r="BC419" s="48"/>
      <c r="BD419" s="48"/>
    </row>
    <row r="420" spans="1:56" ht="15" customHeight="1" x14ac:dyDescent="0.3">
      <c r="A420" s="77"/>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c r="AI420" s="48"/>
      <c r="AJ420" s="48"/>
      <c r="AK420" s="48"/>
      <c r="AL420" s="48"/>
      <c r="AM420" s="48"/>
      <c r="AN420" s="48"/>
      <c r="AO420" s="48"/>
      <c r="AP420" s="48"/>
      <c r="AQ420" s="48"/>
      <c r="AR420" s="48"/>
      <c r="AS420" s="48"/>
      <c r="AT420" s="48"/>
      <c r="AU420" s="48"/>
      <c r="AV420" s="48"/>
      <c r="AW420" s="48"/>
      <c r="AX420" s="48"/>
      <c r="AY420" s="48"/>
      <c r="AZ420" s="48"/>
      <c r="BA420" s="48"/>
      <c r="BB420" s="48"/>
      <c r="BC420" s="48"/>
      <c r="BD420" s="48"/>
    </row>
    <row r="421" spans="1:56" ht="15" customHeight="1" x14ac:dyDescent="0.3">
      <c r="A421" s="77"/>
      <c r="B421" s="145" t="s">
        <v>172</v>
      </c>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c r="AO421" s="112"/>
      <c r="AP421" s="112"/>
      <c r="AQ421" s="48"/>
      <c r="AR421" s="48"/>
      <c r="AS421" s="48"/>
      <c r="AT421" s="48"/>
      <c r="AU421" s="48"/>
      <c r="AV421" s="48"/>
      <c r="AW421" s="48"/>
      <c r="AX421" s="48"/>
      <c r="AY421" s="48"/>
      <c r="AZ421" s="48"/>
      <c r="BA421" s="48"/>
      <c r="BB421" s="48"/>
      <c r="BC421" s="48"/>
      <c r="BD421" s="48"/>
    </row>
    <row r="422" spans="1:56" ht="15" customHeight="1" x14ac:dyDescent="0.3">
      <c r="A422" s="77"/>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c r="AI422" s="48"/>
      <c r="AJ422" s="48"/>
      <c r="AK422" s="48"/>
      <c r="AL422" s="48"/>
      <c r="AM422" s="48"/>
      <c r="AN422" s="48"/>
      <c r="AO422" s="48"/>
      <c r="AP422" s="48"/>
      <c r="AQ422" s="48"/>
      <c r="AR422" s="48"/>
      <c r="AS422" s="48"/>
      <c r="AT422" s="48"/>
      <c r="AU422" s="48"/>
      <c r="AV422" s="48"/>
      <c r="AW422" s="48"/>
      <c r="AX422" s="48"/>
      <c r="AY422" s="48"/>
      <c r="AZ422" s="48"/>
      <c r="BA422" s="48"/>
      <c r="BB422" s="48"/>
      <c r="BC422" s="48"/>
      <c r="BD422" s="48"/>
    </row>
    <row r="423" spans="1:56" ht="15" customHeight="1" x14ac:dyDescent="0.3">
      <c r="A423" s="77"/>
      <c r="B423" s="135" t="s">
        <v>173</v>
      </c>
      <c r="C423" s="112"/>
      <c r="D423" s="112"/>
      <c r="E423" s="112"/>
      <c r="F423" s="112"/>
      <c r="G423" s="112"/>
      <c r="H423" s="112"/>
      <c r="I423" s="112"/>
      <c r="J423" s="112"/>
      <c r="K423" s="112"/>
      <c r="L423" s="112"/>
      <c r="M423" s="112"/>
      <c r="N423" s="112"/>
      <c r="O423" s="112"/>
      <c r="P423" s="48"/>
      <c r="Q423" s="142">
        <f>IF(Q385=0,0,AQ423)</f>
        <v>0</v>
      </c>
      <c r="R423" s="143"/>
      <c r="S423" s="143"/>
      <c r="T423" s="143"/>
      <c r="U423" s="143"/>
      <c r="V423" s="144"/>
      <c r="W423" s="112" t="s">
        <v>174</v>
      </c>
      <c r="X423" s="112"/>
      <c r="Y423" s="48"/>
      <c r="Z423" s="48"/>
      <c r="AA423" s="48"/>
      <c r="AB423" s="48"/>
      <c r="AC423" s="48"/>
      <c r="AD423" s="48"/>
      <c r="AE423" s="48"/>
      <c r="AF423" s="48"/>
      <c r="AG423" s="48"/>
      <c r="AH423" s="48"/>
      <c r="AI423" s="48"/>
      <c r="AJ423" s="48"/>
      <c r="AK423" s="48"/>
      <c r="AL423" s="48"/>
      <c r="AM423" s="48"/>
      <c r="AN423" s="48"/>
      <c r="AO423" s="48"/>
      <c r="AP423" s="48"/>
      <c r="AQ423" s="48">
        <f>IF($Q$385&lt;26,250,IF($Q$385&lt;45,360,IF($Q$385&lt;57,485,IF($Q$385&lt;66,590,IF($Q$385&lt;72,675,IF($Q$385&lt;166,760+7.9*($Q$385-72),IF($Q$385&lt;350,1495+6.9*($Q$385-165),IF($Q$385&gt;349,2765+6.3*($Q$385-349)))))))))</f>
        <v>250</v>
      </c>
      <c r="AR423" s="48"/>
      <c r="AS423" s="48"/>
      <c r="AT423" s="48"/>
      <c r="AU423" s="48"/>
      <c r="AV423" s="48"/>
      <c r="AW423" s="48"/>
      <c r="AX423" s="48"/>
      <c r="AY423" s="48"/>
      <c r="AZ423" s="48"/>
      <c r="BA423" s="48"/>
      <c r="BB423" s="48"/>
      <c r="BC423" s="48"/>
      <c r="BD423" s="48"/>
    </row>
    <row r="424" spans="1:56" ht="2.25" customHeight="1" x14ac:dyDescent="0.3">
      <c r="A424" s="77"/>
      <c r="B424" s="48"/>
      <c r="C424" s="48"/>
      <c r="D424" s="48"/>
      <c r="E424" s="48"/>
      <c r="F424" s="48"/>
      <c r="G424" s="48"/>
      <c r="H424" s="48"/>
      <c r="I424" s="48"/>
      <c r="J424" s="48"/>
      <c r="K424" s="48"/>
      <c r="L424" s="48"/>
      <c r="M424" s="48"/>
      <c r="N424" s="59"/>
      <c r="O424" s="48"/>
      <c r="P424" s="48"/>
      <c r="Q424" s="48"/>
      <c r="R424" s="48"/>
      <c r="S424" s="48"/>
      <c r="T424" s="48"/>
      <c r="U424" s="48"/>
      <c r="V424" s="48"/>
      <c r="W424" s="48"/>
      <c r="X424" s="48"/>
      <c r="Y424" s="48"/>
      <c r="Z424" s="48"/>
      <c r="AA424" s="48"/>
      <c r="AB424" s="48"/>
      <c r="AC424" s="48"/>
      <c r="AD424" s="48"/>
      <c r="AE424" s="48"/>
      <c r="AF424" s="48"/>
      <c r="AG424" s="48"/>
      <c r="AH424" s="48"/>
      <c r="AI424" s="48"/>
      <c r="AJ424" s="48"/>
      <c r="AK424" s="48"/>
      <c r="AL424" s="48"/>
      <c r="AM424" s="48"/>
      <c r="AN424" s="48"/>
      <c r="AO424" s="48"/>
      <c r="AP424" s="48"/>
      <c r="AQ424" s="48"/>
      <c r="AR424" s="48"/>
      <c r="AS424" s="48"/>
      <c r="AT424" s="48"/>
      <c r="AU424" s="48"/>
      <c r="AV424" s="48"/>
      <c r="AW424" s="48"/>
      <c r="AX424" s="48"/>
      <c r="AY424" s="48"/>
      <c r="AZ424" s="48"/>
      <c r="BA424" s="48"/>
      <c r="BB424" s="48"/>
      <c r="BC424" s="48"/>
      <c r="BD424" s="48"/>
    </row>
    <row r="425" spans="1:56" ht="15" customHeight="1" x14ac:dyDescent="0.3">
      <c r="A425" s="77"/>
      <c r="B425" s="135" t="s">
        <v>175</v>
      </c>
      <c r="C425" s="112"/>
      <c r="D425" s="112"/>
      <c r="E425" s="112"/>
      <c r="F425" s="112"/>
      <c r="G425" s="112"/>
      <c r="H425" s="112"/>
      <c r="I425" s="112"/>
      <c r="J425" s="112"/>
      <c r="K425" s="112"/>
      <c r="L425" s="112"/>
      <c r="M425" s="112"/>
      <c r="N425" s="112"/>
      <c r="O425" s="112"/>
      <c r="P425" s="48"/>
      <c r="Q425" s="142">
        <f>IF(AND(Q381&gt;0,Q383&gt;0),Q423*0.05,0)</f>
        <v>0</v>
      </c>
      <c r="R425" s="143"/>
      <c r="S425" s="143"/>
      <c r="T425" s="143"/>
      <c r="U425" s="143"/>
      <c r="V425" s="144"/>
      <c r="W425" s="112" t="s">
        <v>174</v>
      </c>
      <c r="X425" s="112"/>
      <c r="Y425" s="48"/>
      <c r="Z425" s="48"/>
      <c r="AA425" s="48"/>
      <c r="AB425" s="48"/>
      <c r="AC425" s="48"/>
      <c r="AD425" s="48"/>
      <c r="AE425" s="48"/>
      <c r="AF425" s="48"/>
      <c r="AG425" s="48"/>
      <c r="AH425" s="48"/>
      <c r="AI425" s="48"/>
      <c r="AJ425" s="48"/>
      <c r="AK425" s="48"/>
      <c r="AL425" s="48"/>
      <c r="AM425" s="48"/>
      <c r="AN425" s="48"/>
      <c r="AO425" s="48"/>
      <c r="AP425" s="48"/>
      <c r="AQ425" s="48"/>
      <c r="AR425" s="48"/>
      <c r="AS425" s="48"/>
      <c r="AT425" s="48"/>
      <c r="AU425" s="48"/>
      <c r="AV425" s="48"/>
      <c r="AW425" s="48"/>
      <c r="AX425" s="48"/>
      <c r="AY425" s="48"/>
      <c r="AZ425" s="48"/>
      <c r="BA425" s="48"/>
      <c r="BB425" s="48"/>
      <c r="BC425" s="48"/>
      <c r="BD425" s="48"/>
    </row>
    <row r="426" spans="1:56" ht="2.25" customHeight="1" x14ac:dyDescent="0.3">
      <c r="A426" s="77"/>
      <c r="B426" s="48"/>
      <c r="C426" s="48"/>
      <c r="D426" s="48"/>
      <c r="E426" s="48"/>
      <c r="F426" s="48"/>
      <c r="G426" s="48"/>
      <c r="H426" s="48"/>
      <c r="I426" s="48"/>
      <c r="J426" s="48"/>
      <c r="K426" s="48"/>
      <c r="L426" s="48"/>
      <c r="M426" s="48"/>
      <c r="N426" s="59"/>
      <c r="O426" s="48"/>
      <c r="P426" s="48"/>
      <c r="Q426" s="48"/>
      <c r="R426" s="48"/>
      <c r="S426" s="48"/>
      <c r="T426" s="48"/>
      <c r="U426" s="48"/>
      <c r="V426" s="48"/>
      <c r="W426" s="48"/>
      <c r="X426" s="48"/>
      <c r="Y426" s="48"/>
      <c r="Z426" s="48"/>
      <c r="AA426" s="48"/>
      <c r="AB426" s="48"/>
      <c r="AC426" s="48"/>
      <c r="AD426" s="48"/>
      <c r="AE426" s="48"/>
      <c r="AF426" s="48"/>
      <c r="AG426" s="48"/>
      <c r="AH426" s="48"/>
      <c r="AI426" s="48"/>
      <c r="AJ426" s="48"/>
      <c r="AK426" s="48"/>
      <c r="AL426" s="48"/>
      <c r="AM426" s="48"/>
      <c r="AN426" s="48"/>
      <c r="AO426" s="48"/>
      <c r="AP426" s="48"/>
      <c r="AQ426" s="48"/>
      <c r="AR426" s="48"/>
      <c r="AS426" s="48"/>
      <c r="AT426" s="48"/>
      <c r="AU426" s="48"/>
      <c r="AV426" s="48"/>
      <c r="AW426" s="48"/>
      <c r="AX426" s="48"/>
      <c r="AY426" s="48"/>
      <c r="AZ426" s="48"/>
      <c r="BA426" s="48"/>
      <c r="BB426" s="48"/>
      <c r="BC426" s="48"/>
      <c r="BD426" s="48"/>
    </row>
    <row r="427" spans="1:56" ht="15" customHeight="1" x14ac:dyDescent="0.3">
      <c r="A427" s="77"/>
      <c r="B427" s="135" t="s">
        <v>176</v>
      </c>
      <c r="C427" s="112"/>
      <c r="D427" s="112"/>
      <c r="E427" s="112"/>
      <c r="F427" s="112"/>
      <c r="G427" s="112"/>
      <c r="H427" s="112"/>
      <c r="I427" s="112"/>
      <c r="J427" s="112"/>
      <c r="K427" s="112"/>
      <c r="L427" s="112"/>
      <c r="M427" s="112"/>
      <c r="N427" s="112"/>
      <c r="O427" s="112"/>
      <c r="P427" s="48"/>
      <c r="Q427" s="142">
        <f>AQ414</f>
        <v>0</v>
      </c>
      <c r="R427" s="143"/>
      <c r="S427" s="143"/>
      <c r="T427" s="143"/>
      <c r="U427" s="143"/>
      <c r="V427" s="144"/>
      <c r="W427" s="112" t="s">
        <v>174</v>
      </c>
      <c r="X427" s="112"/>
      <c r="Y427" s="48"/>
      <c r="Z427" s="48"/>
      <c r="AA427" s="48"/>
      <c r="AB427" s="48"/>
      <c r="AC427" s="48"/>
      <c r="AD427" s="48"/>
      <c r="AE427" s="48"/>
      <c r="AF427" s="48"/>
      <c r="AG427" s="48"/>
      <c r="AH427" s="48"/>
      <c r="AI427" s="48"/>
      <c r="AJ427" s="48"/>
      <c r="AK427" s="48"/>
      <c r="AL427" s="48"/>
      <c r="AM427" s="48"/>
      <c r="AN427" s="48"/>
      <c r="AO427" s="48"/>
      <c r="AP427" s="48"/>
      <c r="AQ427" s="48"/>
      <c r="AR427" s="48"/>
      <c r="AS427" s="48"/>
      <c r="AT427" s="48"/>
      <c r="AU427" s="48"/>
      <c r="AV427" s="48"/>
      <c r="AW427" s="48"/>
      <c r="AX427" s="48"/>
      <c r="AY427" s="48"/>
      <c r="AZ427" s="48"/>
      <c r="BA427" s="48"/>
      <c r="BB427" s="48"/>
      <c r="BC427" s="48"/>
      <c r="BD427" s="48"/>
    </row>
    <row r="428" spans="1:56" ht="2.25" customHeight="1" x14ac:dyDescent="0.3">
      <c r="A428" s="77"/>
      <c r="B428" s="48"/>
      <c r="C428" s="48"/>
      <c r="D428" s="48"/>
      <c r="E428" s="48"/>
      <c r="F428" s="48"/>
      <c r="G428" s="48"/>
      <c r="H428" s="48"/>
      <c r="I428" s="48"/>
      <c r="J428" s="48"/>
      <c r="K428" s="48"/>
      <c r="L428" s="48"/>
      <c r="M428" s="48"/>
      <c r="N428" s="59"/>
      <c r="O428" s="48"/>
      <c r="P428" s="48"/>
      <c r="Q428" s="48"/>
      <c r="R428" s="48"/>
      <c r="S428" s="48"/>
      <c r="T428" s="48"/>
      <c r="U428" s="48"/>
      <c r="V428" s="48"/>
      <c r="W428" s="48"/>
      <c r="X428" s="48"/>
      <c r="Y428" s="48"/>
      <c r="Z428" s="48"/>
      <c r="AA428" s="48"/>
      <c r="AB428" s="48"/>
      <c r="AC428" s="48"/>
      <c r="AD428" s="48"/>
      <c r="AE428" s="48"/>
      <c r="AF428" s="48"/>
      <c r="AG428" s="48"/>
      <c r="AH428" s="48"/>
      <c r="AI428" s="48"/>
      <c r="AJ428" s="48"/>
      <c r="AK428" s="48"/>
      <c r="AL428" s="48"/>
      <c r="AM428" s="48"/>
      <c r="AN428" s="48"/>
      <c r="AO428" s="48"/>
      <c r="AP428" s="48"/>
      <c r="AQ428" s="48"/>
      <c r="AR428" s="48"/>
      <c r="AS428" s="48"/>
      <c r="AT428" s="48"/>
      <c r="AU428" s="48"/>
      <c r="AV428" s="48"/>
      <c r="AW428" s="48"/>
      <c r="AX428" s="48"/>
      <c r="AY428" s="48"/>
      <c r="AZ428" s="48"/>
      <c r="BA428" s="48"/>
      <c r="BB428" s="48"/>
      <c r="BC428" s="48"/>
      <c r="BD428" s="48"/>
    </row>
    <row r="429" spans="1:56" ht="15" customHeight="1" x14ac:dyDescent="0.3">
      <c r="A429" s="77"/>
      <c r="B429" s="135" t="s">
        <v>177</v>
      </c>
      <c r="C429" s="112"/>
      <c r="D429" s="112"/>
      <c r="E429" s="112"/>
      <c r="F429" s="112"/>
      <c r="G429" s="112"/>
      <c r="H429" s="112"/>
      <c r="I429" s="112"/>
      <c r="J429" s="112"/>
      <c r="K429" s="112"/>
      <c r="L429" s="112"/>
      <c r="M429" s="112"/>
      <c r="N429" s="112"/>
      <c r="O429" s="112"/>
      <c r="P429" s="48"/>
      <c r="Q429" s="142">
        <f>IF(AND(AQ385&gt;40,AQ385&lt;120),80,0)</f>
        <v>0</v>
      </c>
      <c r="R429" s="143"/>
      <c r="S429" s="143"/>
      <c r="T429" s="143"/>
      <c r="U429" s="143"/>
      <c r="V429" s="144"/>
      <c r="W429" s="112" t="s">
        <v>174</v>
      </c>
      <c r="X429" s="112"/>
      <c r="Y429" s="48"/>
      <c r="Z429" s="48"/>
      <c r="AA429" s="48"/>
      <c r="AB429" s="48"/>
      <c r="AC429" s="48"/>
      <c r="AD429" s="48"/>
      <c r="AE429" s="48"/>
      <c r="AF429" s="48"/>
      <c r="AG429" s="48"/>
      <c r="AH429" s="48"/>
      <c r="AI429" s="48"/>
      <c r="AJ429" s="48"/>
      <c r="AK429" s="48"/>
      <c r="AL429" s="48"/>
      <c r="AM429" s="48"/>
      <c r="AN429" s="48"/>
      <c r="AO429" s="48"/>
      <c r="AP429" s="48"/>
      <c r="AQ429" s="48"/>
      <c r="AR429" s="48"/>
      <c r="AS429" s="48"/>
      <c r="AT429" s="48"/>
      <c r="AU429" s="48"/>
      <c r="AV429" s="48"/>
      <c r="AW429" s="48"/>
      <c r="AX429" s="48"/>
      <c r="AY429" s="48"/>
      <c r="AZ429" s="48"/>
      <c r="BA429" s="48"/>
      <c r="BB429" s="48"/>
      <c r="BC429" s="48"/>
      <c r="BD429" s="48"/>
    </row>
    <row r="430" spans="1:56" ht="2.25" customHeight="1" x14ac:dyDescent="0.3">
      <c r="A430" s="77"/>
      <c r="B430" s="48"/>
      <c r="C430" s="48"/>
      <c r="D430" s="48"/>
      <c r="E430" s="48"/>
      <c r="F430" s="48"/>
      <c r="G430" s="48"/>
      <c r="H430" s="48"/>
      <c r="I430" s="48"/>
      <c r="J430" s="48"/>
      <c r="K430" s="48"/>
      <c r="L430" s="48"/>
      <c r="M430" s="48"/>
      <c r="N430" s="59"/>
      <c r="O430" s="48"/>
      <c r="P430" s="48"/>
      <c r="Q430" s="48"/>
      <c r="R430" s="48"/>
      <c r="S430" s="48"/>
      <c r="T430" s="48"/>
      <c r="U430" s="48"/>
      <c r="V430" s="48"/>
      <c r="W430" s="48"/>
      <c r="X430" s="48"/>
      <c r="Y430" s="48"/>
      <c r="Z430" s="48"/>
      <c r="AA430" s="48"/>
      <c r="AB430" s="48"/>
      <c r="AC430" s="48"/>
      <c r="AD430" s="48"/>
      <c r="AE430" s="48"/>
      <c r="AF430" s="48"/>
      <c r="AG430" s="48"/>
      <c r="AH430" s="48"/>
      <c r="AI430" s="48"/>
      <c r="AJ430" s="48"/>
      <c r="AK430" s="48"/>
      <c r="AL430" s="48"/>
      <c r="AM430" s="48"/>
      <c r="AN430" s="48"/>
      <c r="AO430" s="48"/>
      <c r="AP430" s="48"/>
      <c r="AQ430" s="48"/>
      <c r="AR430" s="48"/>
      <c r="AS430" s="48"/>
      <c r="AT430" s="48"/>
      <c r="AU430" s="48"/>
      <c r="AV430" s="48"/>
      <c r="AW430" s="48"/>
      <c r="AX430" s="48"/>
      <c r="AY430" s="48"/>
      <c r="AZ430" s="48"/>
      <c r="BA430" s="48"/>
      <c r="BB430" s="48"/>
      <c r="BC430" s="48"/>
      <c r="BD430" s="48"/>
    </row>
    <row r="431" spans="1:56" ht="15" customHeight="1" x14ac:dyDescent="0.3">
      <c r="A431" s="77"/>
      <c r="B431" s="135" t="s">
        <v>178</v>
      </c>
      <c r="C431" s="112"/>
      <c r="D431" s="112"/>
      <c r="E431" s="112"/>
      <c r="F431" s="112"/>
      <c r="G431" s="112"/>
      <c r="H431" s="112"/>
      <c r="I431" s="112"/>
      <c r="J431" s="112"/>
      <c r="K431" s="112"/>
      <c r="L431" s="112"/>
      <c r="M431" s="112"/>
      <c r="N431" s="112"/>
      <c r="O431" s="112"/>
      <c r="P431" s="48"/>
      <c r="Q431" s="142">
        <f>SUM(Q423,Q425,Q427,Q429)</f>
        <v>0</v>
      </c>
      <c r="R431" s="143"/>
      <c r="S431" s="143"/>
      <c r="T431" s="143"/>
      <c r="U431" s="143"/>
      <c r="V431" s="144"/>
      <c r="W431" s="112" t="s">
        <v>174</v>
      </c>
      <c r="X431" s="112"/>
      <c r="Y431" s="48"/>
      <c r="Z431" s="48"/>
      <c r="AA431" s="48"/>
      <c r="AB431" s="48"/>
      <c r="AC431" s="48"/>
      <c r="AD431" s="48"/>
      <c r="AE431" s="48"/>
      <c r="AF431" s="48"/>
      <c r="AG431" s="48"/>
      <c r="AH431" s="48"/>
      <c r="AI431" s="48"/>
      <c r="AJ431" s="48"/>
      <c r="AK431" s="48"/>
      <c r="AL431" s="48"/>
      <c r="AM431" s="48"/>
      <c r="AN431" s="48"/>
      <c r="AO431" s="48"/>
      <c r="AP431" s="48"/>
      <c r="AQ431" s="48"/>
      <c r="AR431" s="48"/>
      <c r="AS431" s="48"/>
      <c r="AT431" s="48"/>
      <c r="AU431" s="48"/>
      <c r="AV431" s="48"/>
      <c r="AW431" s="48"/>
      <c r="AX431" s="48"/>
      <c r="AY431" s="48"/>
      <c r="AZ431" s="48"/>
      <c r="BA431" s="48"/>
      <c r="BB431" s="48"/>
      <c r="BC431" s="48"/>
      <c r="BD431" s="48"/>
    </row>
    <row r="432" spans="1:56" ht="15" customHeight="1" x14ac:dyDescent="0.3">
      <c r="A432" s="77"/>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c r="AI432" s="48"/>
      <c r="AJ432" s="48"/>
      <c r="AK432" s="48"/>
      <c r="AL432" s="48"/>
      <c r="AM432" s="48"/>
      <c r="AN432" s="48"/>
      <c r="AO432" s="48"/>
      <c r="AP432" s="48"/>
      <c r="AQ432" s="48"/>
      <c r="AR432" s="48"/>
      <c r="AS432" s="48"/>
      <c r="AT432" s="48"/>
      <c r="AU432" s="48"/>
      <c r="AV432" s="48"/>
      <c r="AW432" s="48"/>
      <c r="AX432" s="48"/>
      <c r="AY432" s="48"/>
      <c r="AZ432" s="48"/>
      <c r="BA432" s="48"/>
      <c r="BB432" s="48"/>
      <c r="BC432" s="48"/>
      <c r="BD432" s="48"/>
    </row>
    <row r="433" spans="1:56" ht="15" customHeight="1" x14ac:dyDescent="0.3">
      <c r="A433" s="77"/>
      <c r="B433" s="145" t="s">
        <v>179</v>
      </c>
      <c r="C433" s="145"/>
      <c r="D433" s="145"/>
      <c r="E433" s="145"/>
      <c r="F433" s="145"/>
      <c r="G433" s="145"/>
      <c r="H433" s="145"/>
      <c r="I433" s="145"/>
      <c r="J433" s="145"/>
      <c r="K433" s="145"/>
      <c r="L433" s="145"/>
      <c r="M433" s="145"/>
      <c r="N433" s="145"/>
      <c r="O433" s="145"/>
      <c r="P433" s="145"/>
      <c r="Q433" s="145"/>
      <c r="R433" s="145"/>
      <c r="S433" s="145"/>
      <c r="T433" s="145"/>
      <c r="U433" s="145"/>
      <c r="V433" s="145"/>
      <c r="W433" s="145"/>
      <c r="X433" s="145"/>
      <c r="Y433" s="145"/>
      <c r="Z433" s="145"/>
      <c r="AA433" s="145"/>
      <c r="AB433" s="145"/>
      <c r="AC433" s="145"/>
      <c r="AD433" s="145"/>
      <c r="AE433" s="145"/>
      <c r="AF433" s="145"/>
      <c r="AG433" s="145"/>
      <c r="AH433" s="145"/>
      <c r="AI433" s="145"/>
      <c r="AJ433" s="145"/>
      <c r="AK433" s="145"/>
      <c r="AL433" s="145"/>
      <c r="AM433" s="145"/>
      <c r="AN433" s="145"/>
      <c r="AO433" s="145"/>
      <c r="AP433" s="112"/>
      <c r="AQ433" s="48"/>
      <c r="AR433" s="48"/>
      <c r="AS433" s="48"/>
      <c r="AT433" s="48"/>
      <c r="AU433" s="48"/>
      <c r="AV433" s="48"/>
      <c r="AW433" s="48"/>
      <c r="AX433" s="48"/>
      <c r="AY433" s="48"/>
      <c r="AZ433" s="48"/>
      <c r="BA433" s="48"/>
      <c r="BB433" s="48"/>
      <c r="BC433" s="48"/>
      <c r="BD433" s="48"/>
    </row>
    <row r="434" spans="1:56" ht="15" customHeight="1" x14ac:dyDescent="0.3">
      <c r="A434" s="77"/>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c r="AI434" s="48"/>
      <c r="AJ434" s="48"/>
      <c r="AK434" s="48"/>
      <c r="AL434" s="48"/>
      <c r="AM434" s="48"/>
      <c r="AN434" s="48"/>
      <c r="AO434" s="48"/>
      <c r="AP434" s="48"/>
      <c r="AQ434" s="48"/>
      <c r="AR434" s="48"/>
      <c r="AS434" s="48"/>
      <c r="AT434" s="48"/>
      <c r="AU434" s="48"/>
      <c r="AV434" s="48"/>
      <c r="AW434" s="48"/>
      <c r="AX434" s="48"/>
      <c r="AY434" s="48"/>
      <c r="AZ434" s="48"/>
      <c r="BA434" s="48"/>
      <c r="BB434" s="48"/>
      <c r="BC434" s="48"/>
      <c r="BD434" s="48"/>
    </row>
    <row r="435" spans="1:56" ht="15" customHeight="1" x14ac:dyDescent="0.3">
      <c r="A435" s="77"/>
      <c r="B435" s="142">
        <f>IF(AQ385&lt;120,0,IF(AQ385&lt;221,320,IF(AQ385&lt;491,485,805)))</f>
        <v>0</v>
      </c>
      <c r="C435" s="143"/>
      <c r="D435" s="143"/>
      <c r="E435" s="143"/>
      <c r="F435" s="143"/>
      <c r="G435" s="144"/>
      <c r="H435" s="112" t="s">
        <v>174</v>
      </c>
      <c r="I435" s="112"/>
      <c r="J435" s="48"/>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8"/>
      <c r="AK435" s="48"/>
      <c r="AL435" s="48"/>
      <c r="AM435" s="48"/>
      <c r="AN435" s="48"/>
      <c r="AO435" s="48"/>
      <c r="AP435" s="48"/>
      <c r="AQ435" s="48"/>
      <c r="AR435" s="48"/>
      <c r="AS435" s="48"/>
      <c r="AT435" s="48"/>
      <c r="AU435" s="48"/>
      <c r="AV435" s="48"/>
      <c r="AW435" s="48"/>
      <c r="AX435" s="48"/>
      <c r="AY435" s="48"/>
      <c r="AZ435" s="48"/>
      <c r="BA435" s="48"/>
      <c r="BB435" s="48"/>
      <c r="BC435" s="48"/>
      <c r="BD435" s="48"/>
    </row>
    <row r="436" spans="1:56" ht="15" customHeight="1" x14ac:dyDescent="0.3">
      <c r="A436" s="77"/>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c r="AI436" s="48"/>
      <c r="AJ436" s="48"/>
      <c r="AK436" s="48"/>
      <c r="AL436" s="48"/>
      <c r="AM436" s="48"/>
      <c r="AN436" s="48"/>
      <c r="AO436" s="48"/>
      <c r="AP436" s="48"/>
      <c r="AQ436" s="48"/>
      <c r="AR436" s="48"/>
      <c r="AS436" s="48"/>
      <c r="AT436" s="48"/>
      <c r="AU436" s="48"/>
      <c r="AV436" s="48"/>
      <c r="AW436" s="48"/>
      <c r="AX436" s="48"/>
      <c r="AY436" s="48"/>
      <c r="AZ436" s="48"/>
      <c r="BA436" s="48"/>
      <c r="BB436" s="48"/>
      <c r="BC436" s="48"/>
      <c r="BD436" s="48"/>
    </row>
    <row r="437" spans="1:56" ht="15" customHeight="1" x14ac:dyDescent="0.3">
      <c r="A437" s="77"/>
      <c r="B437" s="145" t="s">
        <v>180</v>
      </c>
      <c r="C437" s="145"/>
      <c r="D437" s="145"/>
      <c r="E437" s="145"/>
      <c r="F437" s="145"/>
      <c r="G437" s="145"/>
      <c r="H437" s="145"/>
      <c r="I437" s="145"/>
      <c r="J437" s="145"/>
      <c r="K437" s="145"/>
      <c r="L437" s="145"/>
      <c r="M437" s="145"/>
      <c r="N437" s="145"/>
      <c r="O437" s="145"/>
      <c r="P437" s="145"/>
      <c r="Q437" s="145"/>
      <c r="R437" s="145"/>
      <c r="S437" s="145"/>
      <c r="T437" s="145"/>
      <c r="U437" s="145"/>
      <c r="V437" s="145"/>
      <c r="W437" s="145"/>
      <c r="X437" s="145"/>
      <c r="Y437" s="145"/>
      <c r="Z437" s="145"/>
      <c r="AA437" s="145"/>
      <c r="AB437" s="145"/>
      <c r="AC437" s="145"/>
      <c r="AD437" s="145"/>
      <c r="AE437" s="145"/>
      <c r="AF437" s="145"/>
      <c r="AG437" s="145"/>
      <c r="AH437" s="145"/>
      <c r="AI437" s="145"/>
      <c r="AJ437" s="145"/>
      <c r="AK437" s="145"/>
      <c r="AL437" s="145"/>
      <c r="AM437" s="145"/>
      <c r="AN437" s="145"/>
      <c r="AO437" s="145"/>
      <c r="AP437" s="112"/>
      <c r="AQ437" s="48"/>
      <c r="AR437" s="48"/>
      <c r="AS437" s="48"/>
      <c r="AT437" s="48"/>
      <c r="AU437" s="48"/>
      <c r="AV437" s="48"/>
      <c r="AW437" s="48"/>
      <c r="AX437" s="48"/>
      <c r="AY437" s="48"/>
      <c r="AZ437" s="48"/>
      <c r="BA437" s="48"/>
      <c r="BB437" s="48"/>
      <c r="BC437" s="48"/>
      <c r="BD437" s="48"/>
    </row>
    <row r="438" spans="1:56" ht="15" customHeight="1" x14ac:dyDescent="0.3">
      <c r="A438" s="77"/>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48"/>
      <c r="AL438" s="48"/>
      <c r="AM438" s="48"/>
      <c r="AN438" s="48"/>
      <c r="AO438" s="48"/>
      <c r="AP438" s="48"/>
      <c r="AQ438" s="48"/>
      <c r="AR438" s="48"/>
      <c r="AS438" s="48"/>
      <c r="AT438" s="48"/>
      <c r="AU438" s="48"/>
      <c r="AV438" s="48"/>
      <c r="AW438" s="48"/>
      <c r="AX438" s="48"/>
      <c r="AY438" s="48"/>
      <c r="AZ438" s="48"/>
      <c r="BA438" s="48"/>
      <c r="BB438" s="48"/>
      <c r="BC438" s="48"/>
      <c r="BD438" s="48"/>
    </row>
    <row r="439" spans="1:56" ht="15" customHeight="1" x14ac:dyDescent="0.3">
      <c r="A439" s="77"/>
      <c r="B439" s="129" t="s">
        <v>181</v>
      </c>
      <c r="C439" s="112"/>
      <c r="D439" s="112"/>
      <c r="E439" s="112"/>
      <c r="F439" s="112"/>
      <c r="G439" s="112"/>
      <c r="H439" s="112"/>
      <c r="I439" s="112"/>
      <c r="J439" s="112"/>
      <c r="K439" s="112"/>
      <c r="L439" s="112"/>
      <c r="M439" s="112"/>
      <c r="N439" s="112"/>
      <c r="O439" s="112"/>
      <c r="P439" s="48"/>
      <c r="Q439" s="142">
        <f>IF(Q385=0,0,IF(Q385&lt;32,250,Q385*8))</f>
        <v>0</v>
      </c>
      <c r="R439" s="143"/>
      <c r="S439" s="143"/>
      <c r="T439" s="143"/>
      <c r="U439" s="143"/>
      <c r="V439" s="144"/>
      <c r="W439" s="112" t="s">
        <v>174</v>
      </c>
      <c r="X439" s="112"/>
      <c r="Y439" s="48"/>
      <c r="Z439" s="48"/>
      <c r="AA439" s="48"/>
      <c r="AB439" s="48"/>
      <c r="AC439" s="48"/>
      <c r="AD439" s="48"/>
      <c r="AE439" s="48"/>
      <c r="AF439" s="48"/>
      <c r="AG439" s="48"/>
      <c r="AH439" s="48"/>
      <c r="AI439" s="48"/>
      <c r="AJ439" s="48"/>
      <c r="AK439" s="48"/>
      <c r="AL439" s="48"/>
      <c r="AM439" s="48"/>
      <c r="AN439" s="48"/>
      <c r="AO439" s="48"/>
      <c r="AP439" s="48"/>
      <c r="AQ439" s="48"/>
      <c r="AR439" s="48"/>
      <c r="AS439" s="48"/>
      <c r="AT439" s="48"/>
      <c r="AU439" s="48"/>
      <c r="AV439" s="48"/>
      <c r="AW439" s="48"/>
      <c r="AX439" s="48"/>
      <c r="AY439" s="48"/>
      <c r="AZ439" s="48"/>
      <c r="BA439" s="48"/>
      <c r="BB439" s="48"/>
      <c r="BC439" s="48"/>
      <c r="BD439" s="48"/>
    </row>
    <row r="440" spans="1:56" ht="2.25" customHeight="1" x14ac:dyDescent="0.3">
      <c r="A440" s="77"/>
      <c r="B440" s="48"/>
      <c r="C440" s="48"/>
      <c r="D440" s="48"/>
      <c r="E440" s="48"/>
      <c r="F440" s="48"/>
      <c r="G440" s="48"/>
      <c r="H440" s="48"/>
      <c r="I440" s="48"/>
      <c r="J440" s="48"/>
      <c r="K440" s="48"/>
      <c r="L440" s="48"/>
      <c r="M440" s="48"/>
      <c r="N440" s="59"/>
      <c r="O440" s="48"/>
      <c r="P440" s="48"/>
      <c r="Q440" s="48"/>
      <c r="R440" s="48"/>
      <c r="S440" s="48"/>
      <c r="T440" s="48"/>
      <c r="U440" s="48"/>
      <c r="V440" s="48"/>
      <c r="W440" s="48"/>
      <c r="X440" s="48"/>
      <c r="Y440" s="48"/>
      <c r="Z440" s="48"/>
      <c r="AA440" s="48"/>
      <c r="AB440" s="48"/>
      <c r="AC440" s="48"/>
      <c r="AD440" s="48"/>
      <c r="AE440" s="48"/>
      <c r="AF440" s="48"/>
      <c r="AG440" s="48"/>
      <c r="AH440" s="48"/>
      <c r="AI440" s="48"/>
      <c r="AJ440" s="48"/>
      <c r="AK440" s="48"/>
      <c r="AL440" s="48"/>
      <c r="AM440" s="48"/>
      <c r="AN440" s="48"/>
      <c r="AO440" s="48"/>
      <c r="AP440" s="48"/>
      <c r="AQ440" s="48"/>
      <c r="AR440" s="48"/>
      <c r="AS440" s="48"/>
      <c r="AT440" s="48"/>
      <c r="AU440" s="48"/>
      <c r="AV440" s="48"/>
      <c r="AW440" s="48"/>
      <c r="AX440" s="48"/>
      <c r="AY440" s="48"/>
      <c r="AZ440" s="48"/>
      <c r="BA440" s="48"/>
      <c r="BB440" s="48"/>
      <c r="BC440" s="48"/>
      <c r="BD440" s="48"/>
    </row>
    <row r="441" spans="1:56" ht="15" customHeight="1" x14ac:dyDescent="0.3">
      <c r="A441" s="77"/>
      <c r="B441" s="129" t="s">
        <v>182</v>
      </c>
      <c r="C441" s="112"/>
      <c r="D441" s="112"/>
      <c r="E441" s="112"/>
      <c r="F441" s="112"/>
      <c r="G441" s="112"/>
      <c r="H441" s="112"/>
      <c r="I441" s="112"/>
      <c r="J441" s="112"/>
      <c r="K441" s="112"/>
      <c r="L441" s="112"/>
      <c r="M441" s="112"/>
      <c r="N441" s="112"/>
      <c r="O441" s="112"/>
      <c r="P441" s="48"/>
      <c r="Q441" s="142">
        <f>IF(Q385=0,0,IF(Q385&lt;42,50,Q385*1.2))</f>
        <v>0</v>
      </c>
      <c r="R441" s="143"/>
      <c r="S441" s="143"/>
      <c r="T441" s="143"/>
      <c r="U441" s="143"/>
      <c r="V441" s="144"/>
      <c r="W441" s="112" t="s">
        <v>174</v>
      </c>
      <c r="X441" s="112"/>
      <c r="Y441" s="48"/>
      <c r="Z441" s="48"/>
      <c r="AA441" s="48"/>
      <c r="AB441" s="48"/>
      <c r="AC441" s="48"/>
      <c r="AD441" s="48"/>
      <c r="AE441" s="48"/>
      <c r="AF441" s="48"/>
      <c r="AG441" s="48"/>
      <c r="AH441" s="48"/>
      <c r="AI441" s="48"/>
      <c r="AJ441" s="48"/>
      <c r="AK441" s="48"/>
      <c r="AL441" s="48"/>
      <c r="AM441" s="48"/>
      <c r="AN441" s="48"/>
      <c r="AO441" s="48"/>
      <c r="AP441" s="48"/>
      <c r="AQ441" s="48"/>
      <c r="AR441" s="48"/>
      <c r="AS441" s="48"/>
      <c r="AT441" s="48"/>
      <c r="AU441" s="48"/>
      <c r="AV441" s="48"/>
      <c r="AW441" s="48"/>
      <c r="AX441" s="48"/>
      <c r="AY441" s="48"/>
      <c r="AZ441" s="48"/>
      <c r="BA441" s="48"/>
      <c r="BB441" s="48"/>
      <c r="BC441" s="48"/>
      <c r="BD441" s="48"/>
    </row>
    <row r="442" spans="1:56" ht="2.25" customHeight="1" x14ac:dyDescent="0.3">
      <c r="A442" s="77"/>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c r="AI442" s="48"/>
      <c r="AJ442" s="48"/>
      <c r="AK442" s="48"/>
      <c r="AL442" s="48"/>
      <c r="AM442" s="48"/>
      <c r="AN442" s="48"/>
      <c r="AO442" s="48"/>
      <c r="AP442" s="48"/>
      <c r="AQ442" s="48"/>
      <c r="AR442" s="48"/>
      <c r="AS442" s="48"/>
      <c r="AT442" s="48"/>
      <c r="AU442" s="48"/>
      <c r="AV442" s="48"/>
      <c r="AW442" s="48"/>
      <c r="AX442" s="48"/>
      <c r="AY442" s="48"/>
      <c r="AZ442" s="48"/>
      <c r="BA442" s="48"/>
      <c r="BB442" s="48"/>
      <c r="BC442" s="48"/>
      <c r="BD442" s="48"/>
    </row>
    <row r="443" spans="1:56" ht="15" customHeight="1" x14ac:dyDescent="0.3">
      <c r="A443" s="77"/>
      <c r="B443" s="129" t="s">
        <v>183</v>
      </c>
      <c r="C443" s="112"/>
      <c r="D443" s="112"/>
      <c r="E443" s="112"/>
      <c r="F443" s="112"/>
      <c r="G443" s="112"/>
      <c r="H443" s="112"/>
      <c r="I443" s="112"/>
      <c r="J443" s="112"/>
      <c r="K443" s="112"/>
      <c r="L443" s="112"/>
      <c r="M443" s="112"/>
      <c r="N443" s="112"/>
      <c r="O443" s="112"/>
      <c r="P443" s="48"/>
      <c r="Q443" s="142">
        <f>B389*1.2</f>
        <v>0</v>
      </c>
      <c r="R443" s="143"/>
      <c r="S443" s="143"/>
      <c r="T443" s="143"/>
      <c r="U443" s="143"/>
      <c r="V443" s="144"/>
      <c r="W443" s="112" t="s">
        <v>174</v>
      </c>
      <c r="X443" s="112"/>
      <c r="Y443" s="48"/>
      <c r="Z443" s="48"/>
      <c r="AA443" s="48"/>
      <c r="AB443" s="48"/>
      <c r="AC443" s="48"/>
      <c r="AD443" s="48"/>
      <c r="AE443" s="48"/>
      <c r="AF443" s="48"/>
      <c r="AG443" s="48"/>
      <c r="AH443" s="48"/>
      <c r="AI443" s="48"/>
      <c r="AJ443" s="48"/>
      <c r="AK443" s="48"/>
      <c r="AL443" s="48"/>
      <c r="AM443" s="48"/>
      <c r="AN443" s="48"/>
      <c r="AO443" s="48"/>
      <c r="AP443" s="48"/>
      <c r="AQ443" s="48"/>
      <c r="AR443" s="48"/>
      <c r="AS443" s="48"/>
      <c r="AT443" s="48"/>
      <c r="AU443" s="48"/>
      <c r="AV443" s="48"/>
      <c r="AW443" s="48"/>
      <c r="AX443" s="48"/>
      <c r="AY443" s="48"/>
      <c r="AZ443" s="48"/>
      <c r="BA443" s="48"/>
      <c r="BB443" s="48"/>
      <c r="BC443" s="48"/>
      <c r="BD443" s="48"/>
    </row>
    <row r="444" spans="1:56" ht="2.25" customHeight="1" x14ac:dyDescent="0.3">
      <c r="A444" s="77"/>
      <c r="B444" s="48"/>
      <c r="C444" s="48"/>
      <c r="D444" s="48"/>
      <c r="E444" s="48"/>
      <c r="F444" s="48"/>
      <c r="G444" s="48"/>
      <c r="H444" s="48"/>
      <c r="I444" s="48"/>
      <c r="J444" s="48"/>
      <c r="K444" s="48"/>
      <c r="L444" s="48"/>
      <c r="M444" s="48"/>
      <c r="N444" s="59"/>
      <c r="O444" s="48"/>
      <c r="P444" s="48"/>
      <c r="Q444" s="48"/>
      <c r="R444" s="48"/>
      <c r="S444" s="48"/>
      <c r="T444" s="48"/>
      <c r="U444" s="48"/>
      <c r="V444" s="48"/>
      <c r="W444" s="48"/>
      <c r="X444" s="48"/>
      <c r="Y444" s="48"/>
      <c r="Z444" s="48"/>
      <c r="AA444" s="48"/>
      <c r="AB444" s="48"/>
      <c r="AC444" s="48"/>
      <c r="AD444" s="48"/>
      <c r="AE444" s="48"/>
      <c r="AF444" s="48"/>
      <c r="AG444" s="48"/>
      <c r="AH444" s="48"/>
      <c r="AI444" s="48"/>
      <c r="AJ444" s="48"/>
      <c r="AK444" s="48"/>
      <c r="AL444" s="48"/>
      <c r="AM444" s="48"/>
      <c r="AN444" s="48"/>
      <c r="AO444" s="48"/>
      <c r="AP444" s="48"/>
      <c r="AQ444" s="48"/>
      <c r="AR444" s="48"/>
      <c r="AS444" s="48"/>
      <c r="AT444" s="48"/>
      <c r="AU444" s="48"/>
      <c r="AV444" s="48"/>
      <c r="AW444" s="48"/>
      <c r="AX444" s="48"/>
      <c r="AY444" s="48"/>
      <c r="AZ444" s="48"/>
      <c r="BA444" s="48"/>
      <c r="BB444" s="48"/>
      <c r="BC444" s="48"/>
      <c r="BD444" s="48"/>
    </row>
    <row r="445" spans="1:56" ht="15" customHeight="1" x14ac:dyDescent="0.3">
      <c r="A445" s="77"/>
      <c r="B445" s="129" t="s">
        <v>184</v>
      </c>
      <c r="C445" s="112"/>
      <c r="D445" s="112"/>
      <c r="E445" s="112"/>
      <c r="F445" s="112"/>
      <c r="G445" s="112"/>
      <c r="H445" s="112"/>
      <c r="I445" s="112"/>
      <c r="J445" s="112"/>
      <c r="K445" s="112"/>
      <c r="L445" s="112"/>
      <c r="M445" s="112"/>
      <c r="N445" s="112"/>
      <c r="O445" s="112"/>
      <c r="P445" s="48"/>
      <c r="Q445" s="142">
        <f>B393*24</f>
        <v>0</v>
      </c>
      <c r="R445" s="143"/>
      <c r="S445" s="143"/>
      <c r="T445" s="143"/>
      <c r="U445" s="143"/>
      <c r="V445" s="144"/>
      <c r="W445" s="112" t="s">
        <v>174</v>
      </c>
      <c r="X445" s="112"/>
      <c r="Y445" s="48"/>
      <c r="Z445" s="48"/>
      <c r="AA445" s="48"/>
      <c r="AB445" s="48"/>
      <c r="AC445" s="48"/>
      <c r="AD445" s="48"/>
      <c r="AE445" s="48"/>
      <c r="AF445" s="48"/>
      <c r="AG445" s="48"/>
      <c r="AH445" s="48"/>
      <c r="AI445" s="48"/>
      <c r="AJ445" s="48"/>
      <c r="AK445" s="48"/>
      <c r="AL445" s="48"/>
      <c r="AM445" s="48"/>
      <c r="AN445" s="48"/>
      <c r="AO445" s="48"/>
      <c r="AP445" s="48"/>
      <c r="AQ445" s="48"/>
      <c r="AR445" s="48"/>
      <c r="AS445" s="48"/>
      <c r="AT445" s="48"/>
      <c r="AU445" s="48"/>
      <c r="AV445" s="48"/>
      <c r="AW445" s="48"/>
      <c r="AX445" s="48"/>
      <c r="AY445" s="48"/>
      <c r="AZ445" s="48"/>
      <c r="BA445" s="48"/>
      <c r="BB445" s="48"/>
      <c r="BC445" s="48"/>
      <c r="BD445" s="48"/>
    </row>
    <row r="446" spans="1:56" ht="15" customHeight="1" x14ac:dyDescent="0.3">
      <c r="A446" s="77"/>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c r="AI446" s="48"/>
      <c r="AJ446" s="48"/>
      <c r="AK446" s="48"/>
      <c r="AL446" s="48"/>
      <c r="AM446" s="48"/>
      <c r="AN446" s="48"/>
      <c r="AO446" s="48"/>
      <c r="AP446" s="48"/>
      <c r="AQ446" s="48"/>
      <c r="AR446" s="48"/>
      <c r="AS446" s="48"/>
      <c r="AT446" s="48"/>
      <c r="AU446" s="48"/>
      <c r="AV446" s="48"/>
      <c r="AW446" s="48"/>
      <c r="AX446" s="48"/>
      <c r="AY446" s="48"/>
      <c r="AZ446" s="48"/>
      <c r="BA446" s="48"/>
      <c r="BB446" s="48"/>
      <c r="BC446" s="48"/>
      <c r="BD446" s="48"/>
    </row>
    <row r="447" spans="1:56" ht="15" customHeight="1" x14ac:dyDescent="0.3">
      <c r="A447" s="77"/>
      <c r="B447" s="119" t="s">
        <v>185</v>
      </c>
      <c r="C447" s="119"/>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19"/>
      <c r="AL447" s="119"/>
      <c r="AM447" s="119"/>
      <c r="AN447" s="119"/>
      <c r="AO447" s="119"/>
      <c r="AP447" s="120"/>
      <c r="AQ447" s="48"/>
      <c r="AR447" s="48"/>
      <c r="AS447" s="48"/>
      <c r="AT447" s="48"/>
      <c r="AU447" s="48"/>
      <c r="AV447" s="48"/>
      <c r="AW447" s="48"/>
      <c r="AX447" s="48"/>
      <c r="AY447" s="48"/>
      <c r="AZ447" s="48"/>
      <c r="BA447" s="48"/>
      <c r="BB447" s="48"/>
      <c r="BC447" s="48"/>
      <c r="BD447" s="48"/>
    </row>
    <row r="448" spans="1:56" ht="15" customHeight="1" x14ac:dyDescent="0.3">
      <c r="A448" s="77"/>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c r="AI448" s="48"/>
      <c r="AJ448" s="48"/>
      <c r="AK448" s="48"/>
      <c r="AL448" s="48"/>
      <c r="AM448" s="48"/>
      <c r="AN448" s="48"/>
      <c r="AO448" s="48"/>
      <c r="AP448" s="48"/>
      <c r="AQ448" s="48"/>
      <c r="AR448" s="48"/>
      <c r="AS448" s="48"/>
      <c r="AT448" s="48"/>
      <c r="AU448" s="48"/>
      <c r="AV448" s="48"/>
      <c r="AW448" s="48"/>
      <c r="AX448" s="48"/>
      <c r="AY448" s="48"/>
      <c r="AZ448" s="48"/>
      <c r="BA448" s="48"/>
      <c r="BB448" s="48"/>
      <c r="BC448" s="48"/>
      <c r="BD448" s="48"/>
    </row>
    <row r="449" spans="1:56" ht="24.9" customHeight="1" x14ac:dyDescent="0.3">
      <c r="A449" s="77">
        <v>43</v>
      </c>
      <c r="B449" s="169" t="s">
        <v>186</v>
      </c>
      <c r="C449" s="169"/>
      <c r="D449" s="169"/>
      <c r="E449" s="169"/>
      <c r="F449" s="169"/>
      <c r="G449" s="169"/>
      <c r="H449" s="169"/>
      <c r="I449" s="169"/>
      <c r="J449" s="169"/>
      <c r="K449" s="169"/>
      <c r="L449" s="169"/>
      <c r="M449" s="169"/>
      <c r="N449" s="169"/>
      <c r="O449" s="169"/>
      <c r="P449" s="169"/>
      <c r="Q449" s="169"/>
      <c r="R449" s="169"/>
      <c r="S449" s="169"/>
      <c r="T449" s="169"/>
      <c r="U449" s="169"/>
      <c r="V449" s="169"/>
      <c r="W449" s="169"/>
      <c r="X449" s="169"/>
      <c r="Y449" s="169"/>
      <c r="Z449" s="169"/>
      <c r="AA449" s="169"/>
      <c r="AB449" s="169"/>
      <c r="AC449" s="169"/>
      <c r="AD449" s="169"/>
      <c r="AE449" s="169"/>
      <c r="AF449" s="169"/>
      <c r="AG449" s="169"/>
      <c r="AH449" s="169"/>
      <c r="AI449" s="169"/>
      <c r="AJ449" s="169"/>
      <c r="AK449" s="169"/>
      <c r="AL449" s="169"/>
      <c r="AM449" s="169"/>
      <c r="AN449" s="169"/>
      <c r="AO449" s="169"/>
      <c r="AP449" s="169"/>
      <c r="AQ449" s="48"/>
      <c r="AR449" s="48"/>
      <c r="AS449" s="48"/>
      <c r="AT449" s="48"/>
      <c r="AU449" s="48"/>
      <c r="AV449" s="48"/>
      <c r="AW449" s="48"/>
      <c r="AX449" s="48"/>
      <c r="AY449" s="48"/>
      <c r="AZ449" s="48"/>
      <c r="BA449" s="48"/>
      <c r="BB449" s="48"/>
      <c r="BC449" s="48"/>
      <c r="BD449" s="48"/>
    </row>
    <row r="450" spans="1:56" ht="2.25" customHeight="1" x14ac:dyDescent="0.3">
      <c r="A450" s="77"/>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8"/>
      <c r="AL450" s="48"/>
      <c r="AM450" s="48"/>
      <c r="AN450" s="48"/>
      <c r="AO450" s="48"/>
      <c r="AP450" s="48"/>
      <c r="AQ450" s="48"/>
      <c r="AR450" s="48"/>
      <c r="AS450" s="48"/>
      <c r="AT450" s="48"/>
      <c r="AU450" s="48"/>
      <c r="AV450" s="48"/>
      <c r="AW450" s="48"/>
      <c r="AX450" s="48"/>
      <c r="AY450" s="48"/>
      <c r="AZ450" s="48"/>
      <c r="BA450" s="48"/>
      <c r="BB450" s="48"/>
      <c r="BC450" s="48"/>
      <c r="BD450" s="48"/>
    </row>
    <row r="451" spans="1:56" ht="15" customHeight="1" x14ac:dyDescent="0.3">
      <c r="A451" s="48"/>
      <c r="B451" s="249" t="s">
        <v>187</v>
      </c>
      <c r="C451" s="249"/>
      <c r="D451" s="249"/>
      <c r="E451" s="249"/>
      <c r="F451" s="249"/>
      <c r="G451" s="249"/>
      <c r="H451" s="249"/>
      <c r="I451" s="249"/>
      <c r="J451" s="249"/>
      <c r="K451" s="249"/>
      <c r="L451" s="249"/>
      <c r="M451" s="249"/>
      <c r="N451" s="249"/>
      <c r="O451" s="249"/>
      <c r="P451" s="249"/>
      <c r="Q451" s="249"/>
      <c r="R451" s="249"/>
      <c r="S451" s="249"/>
      <c r="T451" s="249"/>
      <c r="U451" s="249"/>
      <c r="V451" s="249"/>
      <c r="W451" s="249"/>
      <c r="X451" s="249"/>
      <c r="Y451" s="249"/>
      <c r="Z451" s="249"/>
      <c r="AA451" s="249"/>
      <c r="AB451" s="249"/>
      <c r="AC451" s="249"/>
      <c r="AD451" s="249"/>
      <c r="AE451" s="249"/>
      <c r="AF451" s="249"/>
      <c r="AG451" s="249"/>
      <c r="AH451" s="249"/>
      <c r="AI451" s="249"/>
      <c r="AJ451" s="249"/>
      <c r="AK451" s="249"/>
      <c r="AL451" s="249"/>
      <c r="AM451" s="249"/>
      <c r="AN451" s="249"/>
      <c r="AO451" s="249"/>
      <c r="AP451" s="249"/>
      <c r="AQ451" s="48"/>
      <c r="AR451" s="48"/>
      <c r="AS451" s="48"/>
      <c r="AT451" s="48"/>
      <c r="AU451" s="48"/>
      <c r="AV451" s="48"/>
      <c r="AW451" s="48"/>
      <c r="AX451" s="48"/>
      <c r="AY451" s="48"/>
      <c r="AZ451" s="48"/>
      <c r="BA451" s="48"/>
      <c r="BB451" s="48"/>
      <c r="BC451" s="48"/>
      <c r="BD451" s="48"/>
    </row>
    <row r="452" spans="1:56" ht="15" customHeight="1" x14ac:dyDescent="0.3">
      <c r="A452" s="77"/>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c r="AN452" s="122"/>
      <c r="AO452" s="122"/>
      <c r="AP452" s="122"/>
      <c r="AQ452" s="48"/>
      <c r="AR452" s="48"/>
      <c r="AS452" s="48"/>
      <c r="AT452" s="48"/>
      <c r="AU452" s="48"/>
      <c r="AV452" s="48"/>
      <c r="AW452" s="48"/>
      <c r="AX452" s="48"/>
      <c r="AY452" s="48"/>
      <c r="AZ452" s="48"/>
      <c r="BA452" s="48"/>
      <c r="BB452" s="48"/>
      <c r="BC452" s="48"/>
      <c r="BD452" s="48"/>
    </row>
    <row r="453" spans="1:56" ht="15" customHeight="1" x14ac:dyDescent="0.3">
      <c r="A453" s="77"/>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c r="AI453" s="48"/>
      <c r="AJ453" s="48"/>
      <c r="AK453" s="48"/>
      <c r="AL453" s="48"/>
      <c r="AM453" s="48"/>
      <c r="AN453" s="48"/>
      <c r="AO453" s="48"/>
      <c r="AP453" s="48"/>
      <c r="AQ453" s="48"/>
      <c r="AR453" s="48"/>
      <c r="AS453" s="48"/>
      <c r="AT453" s="48"/>
      <c r="AU453" s="48"/>
      <c r="AV453" s="48"/>
      <c r="AW453" s="48"/>
      <c r="AX453" s="48"/>
      <c r="AY453" s="48"/>
      <c r="AZ453" s="48"/>
      <c r="BA453" s="48"/>
      <c r="BB453" s="48"/>
      <c r="BC453" s="48"/>
      <c r="BD453" s="48"/>
    </row>
    <row r="454" spans="1:56" ht="15" customHeight="1" x14ac:dyDescent="0.3">
      <c r="A454" s="77">
        <v>44</v>
      </c>
      <c r="B454" s="164" t="s">
        <v>188</v>
      </c>
      <c r="C454" s="164"/>
      <c r="D454" s="164"/>
      <c r="E454" s="164"/>
      <c r="F454" s="164"/>
      <c r="G454" s="164"/>
      <c r="H454" s="164"/>
      <c r="I454" s="164"/>
      <c r="J454" s="164"/>
      <c r="K454" s="164"/>
      <c r="L454" s="164"/>
      <c r="M454" s="164"/>
      <c r="N454" s="164"/>
      <c r="O454" s="164"/>
      <c r="P454" s="164"/>
      <c r="Q454" s="164"/>
      <c r="R454" s="164"/>
      <c r="S454" s="164"/>
      <c r="T454" s="164"/>
      <c r="U454" s="164"/>
      <c r="V454" s="164"/>
      <c r="W454" s="164"/>
      <c r="X454" s="164"/>
      <c r="Y454" s="164"/>
      <c r="Z454" s="164"/>
      <c r="AA454" s="164"/>
      <c r="AB454" s="164"/>
      <c r="AC454" s="164"/>
      <c r="AD454" s="164"/>
      <c r="AE454" s="164"/>
      <c r="AF454" s="164"/>
      <c r="AG454" s="164"/>
      <c r="AH454" s="164"/>
      <c r="AI454" s="164"/>
      <c r="AJ454" s="164"/>
      <c r="AK454" s="164"/>
      <c r="AL454" s="164"/>
      <c r="AM454" s="164"/>
      <c r="AN454" s="164"/>
      <c r="AO454" s="164"/>
      <c r="AP454" s="164"/>
      <c r="AQ454" s="48"/>
      <c r="AR454" s="48"/>
      <c r="AS454" s="48"/>
      <c r="AT454" s="48"/>
      <c r="AU454" s="48"/>
      <c r="AV454" s="48"/>
      <c r="AW454" s="48"/>
      <c r="AX454" s="48"/>
      <c r="AY454" s="48"/>
      <c r="AZ454" s="48"/>
      <c r="BA454" s="48"/>
      <c r="BB454" s="48"/>
      <c r="BC454" s="48"/>
      <c r="BD454" s="48"/>
    </row>
    <row r="455" spans="1:56" ht="15" customHeight="1" x14ac:dyDescent="0.3">
      <c r="A455" s="77"/>
      <c r="B455" s="164"/>
      <c r="C455" s="164"/>
      <c r="D455" s="164"/>
      <c r="E455" s="164"/>
      <c r="F455" s="164"/>
      <c r="G455" s="164"/>
      <c r="H455" s="164"/>
      <c r="I455" s="164"/>
      <c r="J455" s="164"/>
      <c r="K455" s="164"/>
      <c r="L455" s="164"/>
      <c r="M455" s="164"/>
      <c r="N455" s="164"/>
      <c r="O455" s="164"/>
      <c r="P455" s="164"/>
      <c r="Q455" s="164"/>
      <c r="R455" s="164"/>
      <c r="S455" s="164"/>
      <c r="T455" s="164"/>
      <c r="U455" s="164"/>
      <c r="V455" s="164"/>
      <c r="W455" s="164"/>
      <c r="X455" s="164"/>
      <c r="Y455" s="164"/>
      <c r="Z455" s="164"/>
      <c r="AA455" s="164"/>
      <c r="AB455" s="164"/>
      <c r="AC455" s="164"/>
      <c r="AD455" s="164"/>
      <c r="AE455" s="164"/>
      <c r="AF455" s="164"/>
      <c r="AG455" s="164"/>
      <c r="AH455" s="164"/>
      <c r="AI455" s="164"/>
      <c r="AJ455" s="164"/>
      <c r="AK455" s="164"/>
      <c r="AL455" s="164"/>
      <c r="AM455" s="164"/>
      <c r="AN455" s="164"/>
      <c r="AO455" s="164"/>
      <c r="AP455" s="164"/>
      <c r="AQ455" s="48"/>
      <c r="AR455" s="48"/>
      <c r="AS455" s="48"/>
      <c r="AT455" s="48"/>
      <c r="AU455" s="48"/>
      <c r="AV455" s="48"/>
      <c r="AW455" s="48"/>
      <c r="AX455" s="48"/>
      <c r="AY455" s="48"/>
      <c r="AZ455" s="48"/>
      <c r="BA455" s="48"/>
      <c r="BB455" s="48"/>
      <c r="BC455" s="48"/>
      <c r="BD455" s="48"/>
    </row>
    <row r="456" spans="1:56" ht="30" customHeight="1" x14ac:dyDescent="0.3">
      <c r="A456" s="77"/>
      <c r="B456" s="99" t="s">
        <v>189</v>
      </c>
      <c r="C456" s="99"/>
      <c r="D456" s="99"/>
      <c r="E456" s="99"/>
      <c r="F456" s="99"/>
      <c r="G456" s="99"/>
      <c r="H456" s="99"/>
      <c r="I456" s="99"/>
      <c r="J456" s="99"/>
      <c r="K456" s="99"/>
      <c r="L456" s="99"/>
      <c r="M456" s="99"/>
      <c r="N456" s="99"/>
      <c r="O456" s="99"/>
      <c r="P456" s="99"/>
      <c r="Q456" s="99"/>
      <c r="R456" s="99"/>
      <c r="S456" s="99"/>
      <c r="T456" s="99"/>
      <c r="U456" s="99"/>
      <c r="V456" s="99"/>
      <c r="W456" s="99"/>
      <c r="X456" s="99"/>
      <c r="Y456" s="99"/>
      <c r="Z456" s="99"/>
      <c r="AA456" s="99"/>
      <c r="AB456" s="99"/>
      <c r="AC456" s="99"/>
      <c r="AD456" s="99"/>
      <c r="AE456" s="99"/>
      <c r="AF456" s="99"/>
      <c r="AG456" s="99"/>
      <c r="AH456" s="99"/>
      <c r="AI456" s="99"/>
      <c r="AJ456" s="99"/>
      <c r="AK456" s="99"/>
      <c r="AL456" s="99"/>
      <c r="AM456" s="99"/>
      <c r="AN456" s="99"/>
      <c r="AO456" s="99"/>
      <c r="AP456" s="99"/>
      <c r="AQ456" s="48"/>
      <c r="AR456" s="48"/>
      <c r="AS456" s="48"/>
      <c r="AT456" s="48"/>
      <c r="AU456" s="48"/>
      <c r="AV456" s="48"/>
      <c r="AW456" s="48"/>
      <c r="AX456" s="48"/>
      <c r="AY456" s="48"/>
      <c r="AZ456" s="48"/>
      <c r="BA456" s="48"/>
      <c r="BB456" s="48"/>
      <c r="BC456" s="48"/>
      <c r="BD456" s="48"/>
    </row>
    <row r="457" spans="1:56" ht="15" customHeight="1" x14ac:dyDescent="0.3">
      <c r="A457" s="77"/>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c r="AI457" s="48"/>
      <c r="AJ457" s="48"/>
      <c r="AK457" s="48"/>
      <c r="AL457" s="48"/>
      <c r="AM457" s="48"/>
      <c r="AN457" s="48"/>
      <c r="AO457" s="48"/>
      <c r="AP457" s="48"/>
      <c r="AQ457" s="48"/>
      <c r="AR457" s="48"/>
      <c r="AS457" s="48"/>
      <c r="AT457" s="48"/>
      <c r="AU457" s="48"/>
      <c r="AV457" s="48"/>
      <c r="AW457" s="48"/>
      <c r="AX457" s="48"/>
      <c r="AY457" s="48"/>
      <c r="AZ457" s="48"/>
      <c r="BA457" s="48"/>
      <c r="BB457" s="48"/>
      <c r="BC457" s="48"/>
      <c r="BD457" s="48"/>
    </row>
    <row r="458" spans="1:56" ht="15" customHeight="1" x14ac:dyDescent="0.3">
      <c r="A458" s="77"/>
      <c r="B458" s="250" t="s">
        <v>190</v>
      </c>
      <c r="C458" s="250"/>
      <c r="D458" s="250"/>
      <c r="E458" s="250"/>
      <c r="F458" s="250"/>
      <c r="G458" s="3"/>
      <c r="H458" s="48"/>
      <c r="I458" s="100" t="s">
        <v>191</v>
      </c>
      <c r="J458" s="100"/>
      <c r="K458" s="100"/>
      <c r="L458" s="100"/>
      <c r="M458" s="100"/>
      <c r="N458" s="100"/>
      <c r="O458" s="100"/>
      <c r="P458" s="100"/>
      <c r="Q458" s="100"/>
      <c r="R458" s="48"/>
      <c r="S458" s="102" t="s">
        <v>192</v>
      </c>
      <c r="T458" s="102"/>
      <c r="U458" s="102"/>
      <c r="V458" s="102"/>
      <c r="W458" s="48"/>
      <c r="X458" s="101" t="s">
        <v>193</v>
      </c>
      <c r="Y458" s="101"/>
      <c r="Z458" s="101"/>
      <c r="AA458" s="101"/>
      <c r="AB458" s="101"/>
      <c r="AC458" s="101"/>
      <c r="AD458" s="101"/>
      <c r="AE458" s="101"/>
      <c r="AF458" s="101"/>
      <c r="AG458" s="101"/>
      <c r="AH458" s="101"/>
      <c r="AI458" s="101"/>
      <c r="AJ458" s="101"/>
      <c r="AK458" s="101"/>
      <c r="AL458" s="101"/>
      <c r="AM458" s="101"/>
      <c r="AN458" s="101"/>
      <c r="AO458" s="48"/>
      <c r="AP458" s="48"/>
      <c r="AQ458" s="48"/>
      <c r="AR458" s="48"/>
      <c r="AS458" s="48"/>
      <c r="AT458" s="48"/>
      <c r="AU458" s="48"/>
      <c r="AV458" s="48"/>
      <c r="AW458" s="48"/>
      <c r="AX458" s="48"/>
      <c r="AY458" s="48"/>
      <c r="AZ458" s="48"/>
      <c r="BA458" s="48"/>
      <c r="BB458" s="48"/>
      <c r="BC458" s="48"/>
      <c r="BD458" s="48"/>
    </row>
    <row r="459" spans="1:56" ht="15" customHeight="1" x14ac:dyDescent="0.3">
      <c r="A459" s="77"/>
      <c r="B459" s="250"/>
      <c r="C459" s="250"/>
      <c r="D459" s="250"/>
      <c r="E459" s="250"/>
      <c r="F459" s="250"/>
      <c r="G459" s="48"/>
      <c r="H459" s="48"/>
      <c r="I459" s="100"/>
      <c r="J459" s="100"/>
      <c r="K459" s="100"/>
      <c r="L459" s="100"/>
      <c r="M459" s="100"/>
      <c r="N459" s="100"/>
      <c r="O459" s="100"/>
      <c r="P459" s="100"/>
      <c r="Q459" s="100"/>
      <c r="R459" s="48"/>
      <c r="S459" s="102"/>
      <c r="T459" s="102"/>
      <c r="U459" s="102"/>
      <c r="V459" s="102"/>
      <c r="W459" s="48"/>
      <c r="X459" s="101"/>
      <c r="Y459" s="101"/>
      <c r="Z459" s="101"/>
      <c r="AA459" s="101"/>
      <c r="AB459" s="101"/>
      <c r="AC459" s="101"/>
      <c r="AD459" s="101"/>
      <c r="AE459" s="101"/>
      <c r="AF459" s="101"/>
      <c r="AG459" s="101"/>
      <c r="AH459" s="101"/>
      <c r="AI459" s="101"/>
      <c r="AJ459" s="101"/>
      <c r="AK459" s="101"/>
      <c r="AL459" s="101"/>
      <c r="AM459" s="101"/>
      <c r="AN459" s="101"/>
      <c r="AO459" s="48"/>
      <c r="AP459" s="48"/>
      <c r="AQ459" s="48"/>
      <c r="AR459" s="48"/>
      <c r="AS459" s="48"/>
      <c r="AT459" s="48"/>
      <c r="AU459" s="48"/>
      <c r="AV459" s="48"/>
      <c r="AW459" s="48"/>
      <c r="AX459" s="48"/>
      <c r="AY459" s="48"/>
      <c r="AZ459" s="48"/>
      <c r="BA459" s="48"/>
      <c r="BB459" s="48"/>
      <c r="BC459" s="48"/>
      <c r="BD459" s="48"/>
    </row>
    <row r="460" spans="1:56" ht="2.25" customHeight="1" x14ac:dyDescent="0.3">
      <c r="A460" s="77"/>
      <c r="B460" s="48"/>
      <c r="C460" s="48"/>
      <c r="D460" s="48"/>
      <c r="E460" s="48"/>
      <c r="F460" s="48"/>
      <c r="G460" s="48"/>
      <c r="H460" s="48"/>
      <c r="I460" s="70"/>
      <c r="J460" s="70"/>
      <c r="K460" s="70"/>
      <c r="L460" s="70"/>
      <c r="M460" s="70"/>
      <c r="N460" s="70"/>
      <c r="O460" s="70"/>
      <c r="P460" s="70"/>
      <c r="Q460" s="70"/>
      <c r="R460" s="70"/>
      <c r="S460" s="70"/>
      <c r="T460" s="70"/>
      <c r="U460" s="70"/>
      <c r="V460" s="70"/>
      <c r="W460" s="70"/>
      <c r="X460" s="70"/>
      <c r="Y460" s="70"/>
      <c r="Z460" s="70"/>
      <c r="AA460" s="70"/>
      <c r="AB460" s="70"/>
      <c r="AC460" s="70"/>
      <c r="AD460" s="70"/>
      <c r="AE460" s="70"/>
      <c r="AF460" s="70"/>
      <c r="AG460" s="70"/>
      <c r="AH460" s="70"/>
      <c r="AI460" s="70"/>
      <c r="AJ460" s="70"/>
      <c r="AK460" s="70"/>
      <c r="AL460" s="70"/>
      <c r="AM460" s="48"/>
      <c r="AN460" s="48"/>
      <c r="AO460" s="48"/>
      <c r="AP460" s="48"/>
      <c r="AQ460" s="48"/>
      <c r="AR460" s="48"/>
      <c r="AS460" s="48"/>
      <c r="AT460" s="48"/>
      <c r="AU460" s="48"/>
      <c r="AV460" s="48"/>
      <c r="AW460" s="48"/>
      <c r="AX460" s="48"/>
      <c r="AY460" s="48"/>
      <c r="AZ460" s="48"/>
      <c r="BA460" s="48"/>
      <c r="BB460" s="48"/>
      <c r="BC460" s="48"/>
      <c r="BD460" s="48"/>
    </row>
    <row r="461" spans="1:56" ht="15" customHeight="1" x14ac:dyDescent="0.3">
      <c r="A461" s="77"/>
      <c r="B461" s="203"/>
      <c r="C461" s="204"/>
      <c r="D461" s="204"/>
      <c r="E461" s="205"/>
      <c r="F461" s="48"/>
      <c r="G461" s="48"/>
      <c r="H461" s="48"/>
      <c r="I461" s="192"/>
      <c r="J461" s="193"/>
      <c r="K461" s="193"/>
      <c r="L461" s="193"/>
      <c r="M461" s="193"/>
      <c r="N461" s="194"/>
      <c r="O461" s="70" t="s">
        <v>174</v>
      </c>
      <c r="P461" s="70"/>
      <c r="Q461" s="48"/>
      <c r="R461" s="48"/>
      <c r="S461" s="251"/>
      <c r="T461" s="252"/>
      <c r="U461" s="252"/>
      <c r="V461" s="253"/>
      <c r="W461" s="70"/>
      <c r="X461" s="48"/>
      <c r="Y461" s="48"/>
      <c r="Z461" s="48"/>
      <c r="AA461" s="48"/>
      <c r="AB461" s="48"/>
      <c r="AC461" s="48"/>
      <c r="AD461" s="48"/>
      <c r="AE461" s="48"/>
      <c r="AF461" s="136">
        <f>IF(S461=0,I461,IF(S461&lt;1920,I461*0.7,IF(S461&lt;1970,I461*0.9,I461)))</f>
        <v>0</v>
      </c>
      <c r="AG461" s="137"/>
      <c r="AH461" s="137"/>
      <c r="AI461" s="137"/>
      <c r="AJ461" s="137"/>
      <c r="AK461" s="138"/>
      <c r="AL461" s="254" t="s">
        <v>174</v>
      </c>
      <c r="AM461" s="195"/>
      <c r="AN461" s="48"/>
      <c r="AO461" s="48"/>
      <c r="AP461" s="48"/>
      <c r="AQ461" s="48"/>
      <c r="AR461" s="48"/>
      <c r="AS461" s="48"/>
      <c r="AT461" s="48"/>
      <c r="AU461" s="48"/>
      <c r="AV461" s="48"/>
      <c r="AW461" s="48"/>
      <c r="AX461" s="48"/>
      <c r="AY461" s="48"/>
      <c r="AZ461" s="48"/>
      <c r="BA461" s="48"/>
      <c r="BB461" s="48"/>
      <c r="BC461" s="48"/>
      <c r="BD461" s="48"/>
    </row>
    <row r="462" spans="1:56" ht="2.25" customHeight="1" x14ac:dyDescent="0.3">
      <c r="A462" s="19"/>
      <c r="B462" s="70"/>
      <c r="C462" s="70"/>
      <c r="D462" s="70"/>
      <c r="E462" s="70"/>
      <c r="F462" s="70"/>
      <c r="G462" s="70"/>
      <c r="H462" s="70"/>
      <c r="I462" s="70"/>
      <c r="J462" s="70"/>
      <c r="K462" s="70"/>
      <c r="L462" s="70"/>
      <c r="M462" s="70"/>
      <c r="N462" s="70"/>
      <c r="O462" s="70"/>
      <c r="P462" s="70"/>
      <c r="Q462" s="70"/>
      <c r="R462" s="70"/>
      <c r="S462" s="28"/>
      <c r="T462" s="28"/>
      <c r="U462" s="28"/>
      <c r="V462" s="28"/>
      <c r="W462" s="70"/>
      <c r="X462" s="70"/>
      <c r="Y462" s="70"/>
      <c r="Z462" s="70"/>
      <c r="AA462" s="70"/>
      <c r="AB462" s="70"/>
      <c r="AC462" s="70"/>
      <c r="AD462" s="70"/>
      <c r="AE462" s="70"/>
      <c r="AF462" s="70"/>
      <c r="AG462" s="70"/>
      <c r="AH462" s="70"/>
      <c r="AI462" s="70"/>
      <c r="AJ462" s="70"/>
      <c r="AK462" s="70"/>
      <c r="AL462" s="70"/>
      <c r="AM462" s="70"/>
      <c r="AN462" s="70"/>
      <c r="AO462" s="70"/>
      <c r="AP462" s="70"/>
      <c r="AQ462" s="70"/>
      <c r="AR462" s="70"/>
      <c r="AS462" s="70"/>
      <c r="AT462" s="70"/>
      <c r="AU462" s="70"/>
      <c r="AV462" s="70"/>
      <c r="AW462" s="70"/>
      <c r="AX462" s="70"/>
      <c r="AY462" s="70"/>
      <c r="AZ462" s="70"/>
      <c r="BA462" s="70"/>
      <c r="BB462" s="70"/>
      <c r="BC462" s="70"/>
      <c r="BD462" s="70"/>
    </row>
    <row r="463" spans="1:56" ht="15" customHeight="1" x14ac:dyDescent="0.3">
      <c r="A463" s="77"/>
      <c r="B463" s="203"/>
      <c r="C463" s="204"/>
      <c r="D463" s="204"/>
      <c r="E463" s="205"/>
      <c r="F463" s="48"/>
      <c r="G463" s="48"/>
      <c r="H463" s="48"/>
      <c r="I463" s="192"/>
      <c r="J463" s="193"/>
      <c r="K463" s="193"/>
      <c r="L463" s="193"/>
      <c r="M463" s="193"/>
      <c r="N463" s="194"/>
      <c r="O463" s="70" t="s">
        <v>174</v>
      </c>
      <c r="P463" s="70"/>
      <c r="Q463" s="48"/>
      <c r="R463" s="48"/>
      <c r="S463" s="251"/>
      <c r="T463" s="252"/>
      <c r="U463" s="252"/>
      <c r="V463" s="253"/>
      <c r="W463" s="16"/>
      <c r="X463" s="48"/>
      <c r="Y463" s="48"/>
      <c r="Z463" s="48"/>
      <c r="AA463" s="48"/>
      <c r="AB463" s="48"/>
      <c r="AC463" s="48"/>
      <c r="AD463" s="48"/>
      <c r="AE463" s="48"/>
      <c r="AF463" s="136">
        <f>IF(S463=0,I463,IF(S463&lt;1920,I463*0.7,IF(S463&lt;1970,I463*0.9,I463)))</f>
        <v>0</v>
      </c>
      <c r="AG463" s="137"/>
      <c r="AH463" s="137"/>
      <c r="AI463" s="137"/>
      <c r="AJ463" s="137"/>
      <c r="AK463" s="138"/>
      <c r="AL463" s="254" t="s">
        <v>174</v>
      </c>
      <c r="AM463" s="195"/>
      <c r="AN463" s="48"/>
      <c r="AO463" s="48"/>
      <c r="AP463" s="48"/>
      <c r="AQ463" s="48"/>
      <c r="AR463" s="48"/>
      <c r="AS463" s="48"/>
      <c r="AT463" s="48"/>
      <c r="AU463" s="48"/>
      <c r="AV463" s="48"/>
      <c r="AW463" s="48"/>
      <c r="AX463" s="48"/>
      <c r="AY463" s="48"/>
      <c r="AZ463" s="48"/>
      <c r="BA463" s="48"/>
      <c r="BB463" s="48"/>
      <c r="BC463" s="48"/>
      <c r="BD463" s="48"/>
    </row>
    <row r="464" spans="1:56" ht="2.25" customHeight="1" x14ac:dyDescent="0.3">
      <c r="A464" s="77"/>
      <c r="B464" s="48"/>
      <c r="C464" s="48"/>
      <c r="D464" s="48"/>
      <c r="E464" s="48"/>
      <c r="F464" s="48"/>
      <c r="G464" s="1"/>
      <c r="H464" s="1"/>
      <c r="I464" s="1"/>
      <c r="J464" s="1"/>
      <c r="K464" s="1"/>
      <c r="L464" s="1"/>
      <c r="M464" s="48"/>
      <c r="N464" s="48"/>
      <c r="O464" s="70"/>
      <c r="P464" s="70"/>
      <c r="Q464" s="48"/>
      <c r="R464" s="48"/>
      <c r="S464" s="29"/>
      <c r="T464" s="30"/>
      <c r="U464" s="30"/>
      <c r="V464" s="30"/>
      <c r="W464" s="2"/>
      <c r="X464" s="48"/>
      <c r="Y464" s="48"/>
      <c r="Z464" s="48"/>
      <c r="AA464" s="48"/>
      <c r="AB464" s="48"/>
      <c r="AC464" s="48"/>
      <c r="AD464" s="48"/>
      <c r="AE464" s="48"/>
      <c r="AF464" s="1"/>
      <c r="AG464" s="1"/>
      <c r="AH464" s="1"/>
      <c r="AI464" s="1"/>
      <c r="AJ464" s="1"/>
      <c r="AK464" s="1"/>
      <c r="AL464" s="70"/>
      <c r="AM464" s="70"/>
      <c r="AN464" s="48"/>
      <c r="AO464" s="48"/>
      <c r="AP464" s="48"/>
      <c r="AQ464" s="48"/>
      <c r="AR464" s="48"/>
      <c r="AS464" s="48"/>
      <c r="AT464" s="48"/>
      <c r="AU464" s="48"/>
      <c r="AV464" s="48"/>
      <c r="AW464" s="48"/>
      <c r="AX464" s="48"/>
      <c r="AY464" s="48"/>
      <c r="AZ464" s="48"/>
      <c r="BA464" s="48"/>
      <c r="BB464" s="48"/>
      <c r="BC464" s="48"/>
      <c r="BD464" s="48"/>
    </row>
    <row r="465" spans="1:56" ht="15" customHeight="1" x14ac:dyDescent="0.3">
      <c r="A465" s="77"/>
      <c r="B465" s="203"/>
      <c r="C465" s="204"/>
      <c r="D465" s="204"/>
      <c r="E465" s="205"/>
      <c r="F465" s="48"/>
      <c r="G465" s="48"/>
      <c r="H465" s="48"/>
      <c r="I465" s="192"/>
      <c r="J465" s="193"/>
      <c r="K465" s="193"/>
      <c r="L465" s="193"/>
      <c r="M465" s="193"/>
      <c r="N465" s="194"/>
      <c r="O465" s="70" t="s">
        <v>174</v>
      </c>
      <c r="P465" s="70"/>
      <c r="Q465" s="48"/>
      <c r="R465" s="48"/>
      <c r="S465" s="251"/>
      <c r="T465" s="252"/>
      <c r="U465" s="252"/>
      <c r="V465" s="253"/>
      <c r="W465" s="16"/>
      <c r="X465" s="48"/>
      <c r="Y465" s="48"/>
      <c r="Z465" s="48"/>
      <c r="AA465" s="48"/>
      <c r="AB465" s="48"/>
      <c r="AC465" s="48"/>
      <c r="AD465" s="48"/>
      <c r="AE465" s="48"/>
      <c r="AF465" s="136">
        <f>IF(S465=0,I465,IF(S465&lt;1920,I465*0.7,IF(S465&lt;1970,I465*0.9,I465)))</f>
        <v>0</v>
      </c>
      <c r="AG465" s="137"/>
      <c r="AH465" s="137"/>
      <c r="AI465" s="137"/>
      <c r="AJ465" s="137"/>
      <c r="AK465" s="138"/>
      <c r="AL465" s="254" t="s">
        <v>174</v>
      </c>
      <c r="AM465" s="195"/>
      <c r="AN465" s="48"/>
      <c r="AO465" s="48"/>
      <c r="AP465" s="48"/>
      <c r="AQ465" s="48"/>
      <c r="AR465" s="48"/>
      <c r="AS465" s="48"/>
      <c r="AT465" s="48"/>
      <c r="AU465" s="48"/>
      <c r="AV465" s="48"/>
      <c r="AW465" s="48"/>
      <c r="AX465" s="48"/>
      <c r="AY465" s="48"/>
      <c r="AZ465" s="48"/>
      <c r="BA465" s="48"/>
      <c r="BB465" s="48"/>
      <c r="BC465" s="48"/>
      <c r="BD465" s="48"/>
    </row>
    <row r="466" spans="1:56" ht="2.25" customHeight="1" x14ac:dyDescent="0.3">
      <c r="A466" s="77"/>
      <c r="B466" s="70"/>
      <c r="C466" s="70"/>
      <c r="D466" s="70"/>
      <c r="E466" s="70"/>
      <c r="F466" s="70"/>
      <c r="G466" s="70"/>
      <c r="H466" s="70"/>
      <c r="I466" s="70"/>
      <c r="J466" s="70"/>
      <c r="K466" s="70"/>
      <c r="L466" s="70"/>
      <c r="M466" s="48"/>
      <c r="N466" s="48"/>
      <c r="O466" s="70"/>
      <c r="P466" s="70"/>
      <c r="Q466" s="48"/>
      <c r="R466" s="48"/>
      <c r="S466" s="52"/>
      <c r="T466" s="28"/>
      <c r="U466" s="28"/>
      <c r="V466" s="28"/>
      <c r="W466" s="70"/>
      <c r="X466" s="48"/>
      <c r="Y466" s="48"/>
      <c r="Z466" s="48"/>
      <c r="AA466" s="48"/>
      <c r="AB466" s="48"/>
      <c r="AC466" s="48"/>
      <c r="AD466" s="48"/>
      <c r="AE466" s="48"/>
      <c r="AF466" s="70"/>
      <c r="AG466" s="70"/>
      <c r="AH466" s="70"/>
      <c r="AI466" s="70"/>
      <c r="AJ466" s="70"/>
      <c r="AK466" s="70"/>
      <c r="AL466" s="70"/>
      <c r="AM466" s="70"/>
      <c r="AN466" s="48"/>
      <c r="AO466" s="48"/>
      <c r="AP466" s="48"/>
      <c r="AQ466" s="48"/>
      <c r="AR466" s="48"/>
      <c r="AS466" s="48"/>
      <c r="AT466" s="48"/>
      <c r="AU466" s="48"/>
      <c r="AV466" s="48"/>
      <c r="AW466" s="48"/>
      <c r="AX466" s="48"/>
      <c r="AY466" s="48"/>
      <c r="AZ466" s="48"/>
      <c r="BA466" s="48"/>
      <c r="BB466" s="48"/>
      <c r="BC466" s="48"/>
      <c r="BD466" s="48"/>
    </row>
    <row r="467" spans="1:56" ht="15" customHeight="1" x14ac:dyDescent="0.3">
      <c r="A467" s="77"/>
      <c r="B467" s="203"/>
      <c r="C467" s="204"/>
      <c r="D467" s="204"/>
      <c r="E467" s="205"/>
      <c r="F467" s="48"/>
      <c r="G467" s="48"/>
      <c r="H467" s="48"/>
      <c r="I467" s="192"/>
      <c r="J467" s="193"/>
      <c r="K467" s="193"/>
      <c r="L467" s="193"/>
      <c r="M467" s="193"/>
      <c r="N467" s="194"/>
      <c r="O467" s="70" t="s">
        <v>174</v>
      </c>
      <c r="P467" s="70"/>
      <c r="Q467" s="48"/>
      <c r="R467" s="48"/>
      <c r="S467" s="251"/>
      <c r="T467" s="252"/>
      <c r="U467" s="252"/>
      <c r="V467" s="253"/>
      <c r="W467" s="16"/>
      <c r="X467" s="48"/>
      <c r="Y467" s="48"/>
      <c r="Z467" s="48"/>
      <c r="AA467" s="48"/>
      <c r="AB467" s="48"/>
      <c r="AC467" s="48"/>
      <c r="AD467" s="48"/>
      <c r="AE467" s="48"/>
      <c r="AF467" s="136">
        <f>IF(S467=0,I467,IF(S467&lt;1920,I467*0.7,IF(S467&lt;1970,I467*0.9,I467)))</f>
        <v>0</v>
      </c>
      <c r="AG467" s="137"/>
      <c r="AH467" s="137"/>
      <c r="AI467" s="137"/>
      <c r="AJ467" s="137"/>
      <c r="AK467" s="138"/>
      <c r="AL467" s="254" t="s">
        <v>174</v>
      </c>
      <c r="AM467" s="195"/>
      <c r="AN467" s="48"/>
      <c r="AO467" s="48"/>
      <c r="AP467" s="48"/>
      <c r="AQ467" s="48"/>
      <c r="AR467" s="48"/>
      <c r="AS467" s="48"/>
      <c r="AT467" s="48"/>
      <c r="AU467" s="48"/>
      <c r="AV467" s="48"/>
      <c r="AW467" s="48"/>
      <c r="AX467" s="48"/>
      <c r="AY467" s="48"/>
      <c r="AZ467" s="48"/>
      <c r="BA467" s="48"/>
      <c r="BB467" s="48"/>
      <c r="BC467" s="48"/>
      <c r="BD467" s="48"/>
    </row>
    <row r="468" spans="1:56" ht="2.25" customHeight="1" x14ac:dyDescent="0.3">
      <c r="A468" s="77"/>
      <c r="B468" s="70"/>
      <c r="C468" s="70"/>
      <c r="D468" s="70"/>
      <c r="E468" s="70"/>
      <c r="F468" s="70"/>
      <c r="G468" s="70"/>
      <c r="H468" s="70"/>
      <c r="I468" s="70"/>
      <c r="J468" s="70"/>
      <c r="K468" s="70"/>
      <c r="L468" s="70"/>
      <c r="M468" s="48"/>
      <c r="N468" s="48"/>
      <c r="O468" s="70"/>
      <c r="P468" s="70"/>
      <c r="Q468" s="48"/>
      <c r="R468" s="48"/>
      <c r="S468" s="52"/>
      <c r="T468" s="28"/>
      <c r="U468" s="28"/>
      <c r="V468" s="28"/>
      <c r="W468" s="70"/>
      <c r="X468" s="48"/>
      <c r="Y468" s="48"/>
      <c r="Z468" s="48"/>
      <c r="AA468" s="48"/>
      <c r="AB468" s="48"/>
      <c r="AC468" s="48"/>
      <c r="AD468" s="48"/>
      <c r="AE468" s="48"/>
      <c r="AF468" s="70"/>
      <c r="AG468" s="70"/>
      <c r="AH468" s="70"/>
      <c r="AI468" s="70"/>
      <c r="AJ468" s="70"/>
      <c r="AK468" s="70"/>
      <c r="AL468" s="70"/>
      <c r="AM468" s="70"/>
      <c r="AN468" s="48"/>
      <c r="AO468" s="48"/>
      <c r="AP468" s="48"/>
      <c r="AQ468" s="48"/>
      <c r="AR468" s="48"/>
      <c r="AS468" s="48"/>
      <c r="AT468" s="48"/>
      <c r="AU468" s="48"/>
      <c r="AV468" s="48"/>
      <c r="AW468" s="48"/>
      <c r="AX468" s="48"/>
      <c r="AY468" s="48"/>
      <c r="AZ468" s="48"/>
      <c r="BA468" s="48"/>
      <c r="BB468" s="48"/>
      <c r="BC468" s="48"/>
      <c r="BD468" s="48"/>
    </row>
    <row r="469" spans="1:56" ht="15" customHeight="1" x14ac:dyDescent="0.3">
      <c r="A469" s="77"/>
      <c r="B469" s="203"/>
      <c r="C469" s="204"/>
      <c r="D469" s="204"/>
      <c r="E469" s="205"/>
      <c r="F469" s="48"/>
      <c r="G469" s="48"/>
      <c r="H469" s="48"/>
      <c r="I469" s="192"/>
      <c r="J469" s="193"/>
      <c r="K469" s="193"/>
      <c r="L469" s="193"/>
      <c r="M469" s="193"/>
      <c r="N469" s="194"/>
      <c r="O469" s="70" t="s">
        <v>174</v>
      </c>
      <c r="P469" s="70"/>
      <c r="Q469" s="48"/>
      <c r="R469" s="48"/>
      <c r="S469" s="251"/>
      <c r="T469" s="252"/>
      <c r="U469" s="252"/>
      <c r="V469" s="253"/>
      <c r="W469" s="16"/>
      <c r="X469" s="48"/>
      <c r="Y469" s="48"/>
      <c r="Z469" s="48"/>
      <c r="AA469" s="48"/>
      <c r="AB469" s="48"/>
      <c r="AC469" s="48"/>
      <c r="AD469" s="48"/>
      <c r="AE469" s="48"/>
      <c r="AF469" s="136">
        <f>IF(S469=0,I469,IF(S469&lt;1920,I469*0.7,IF(S469&lt;1970,I469*0.9,I469)))</f>
        <v>0</v>
      </c>
      <c r="AG469" s="137"/>
      <c r="AH469" s="137"/>
      <c r="AI469" s="137"/>
      <c r="AJ469" s="137"/>
      <c r="AK469" s="138"/>
      <c r="AL469" s="254" t="s">
        <v>174</v>
      </c>
      <c r="AM469" s="195"/>
      <c r="AN469" s="48"/>
      <c r="AO469" s="48"/>
      <c r="AP469" s="48"/>
      <c r="AQ469" s="48"/>
      <c r="AR469" s="48"/>
      <c r="AS469" s="48"/>
      <c r="AT469" s="48"/>
      <c r="AU469" s="48"/>
      <c r="AV469" s="48"/>
      <c r="AW469" s="48"/>
      <c r="AX469" s="48"/>
      <c r="AY469" s="48"/>
      <c r="AZ469" s="48"/>
      <c r="BA469" s="48"/>
      <c r="BB469" s="48"/>
      <c r="BC469" s="48"/>
      <c r="BD469" s="48"/>
    </row>
    <row r="470" spans="1:56" ht="2.25" customHeight="1" x14ac:dyDescent="0.3">
      <c r="A470" s="77"/>
      <c r="B470" s="70"/>
      <c r="C470" s="70"/>
      <c r="D470" s="70"/>
      <c r="E470" s="70"/>
      <c r="F470" s="70"/>
      <c r="G470" s="70"/>
      <c r="H470" s="70"/>
      <c r="I470" s="70"/>
      <c r="J470" s="70"/>
      <c r="K470" s="70"/>
      <c r="L470" s="70"/>
      <c r="M470" s="48"/>
      <c r="N470" s="48"/>
      <c r="O470" s="70"/>
      <c r="P470" s="70"/>
      <c r="Q470" s="48"/>
      <c r="R470" s="48"/>
      <c r="S470" s="52"/>
      <c r="T470" s="28"/>
      <c r="U470" s="28"/>
      <c r="V470" s="28"/>
      <c r="W470" s="70"/>
      <c r="X470" s="48"/>
      <c r="Y470" s="48"/>
      <c r="Z470" s="48"/>
      <c r="AA470" s="48"/>
      <c r="AB470" s="48"/>
      <c r="AC470" s="48"/>
      <c r="AD470" s="48"/>
      <c r="AE470" s="48"/>
      <c r="AF470" s="70"/>
      <c r="AG470" s="70"/>
      <c r="AH470" s="70"/>
      <c r="AI470" s="70"/>
      <c r="AJ470" s="70"/>
      <c r="AK470" s="70"/>
      <c r="AL470" s="70"/>
      <c r="AM470" s="70"/>
      <c r="AN470" s="48"/>
      <c r="AO470" s="48"/>
      <c r="AP470" s="48"/>
      <c r="AQ470" s="48"/>
      <c r="AR470" s="48"/>
      <c r="AS470" s="48"/>
      <c r="AT470" s="48"/>
      <c r="AU470" s="48"/>
      <c r="AV470" s="48"/>
      <c r="AW470" s="48"/>
      <c r="AX470" s="48"/>
      <c r="AY470" s="48"/>
      <c r="AZ470" s="48"/>
      <c r="BA470" s="48"/>
      <c r="BB470" s="48"/>
      <c r="BC470" s="48"/>
      <c r="BD470" s="48"/>
    </row>
    <row r="471" spans="1:56" ht="15" customHeight="1" x14ac:dyDescent="0.3">
      <c r="A471" s="77"/>
      <c r="B471" s="203"/>
      <c r="C471" s="204"/>
      <c r="D471" s="204"/>
      <c r="E471" s="205"/>
      <c r="F471" s="48"/>
      <c r="G471" s="48"/>
      <c r="H471" s="48"/>
      <c r="I471" s="192"/>
      <c r="J471" s="193"/>
      <c r="K471" s="193"/>
      <c r="L471" s="193"/>
      <c r="M471" s="193"/>
      <c r="N471" s="194"/>
      <c r="O471" s="70" t="s">
        <v>174</v>
      </c>
      <c r="P471" s="70"/>
      <c r="Q471" s="48"/>
      <c r="R471" s="48"/>
      <c r="S471" s="251"/>
      <c r="T471" s="252"/>
      <c r="U471" s="252"/>
      <c r="V471" s="253"/>
      <c r="W471" s="16"/>
      <c r="X471" s="48"/>
      <c r="Y471" s="48"/>
      <c r="Z471" s="48"/>
      <c r="AA471" s="48"/>
      <c r="AB471" s="48"/>
      <c r="AC471" s="48"/>
      <c r="AD471" s="48"/>
      <c r="AE471" s="48"/>
      <c r="AF471" s="136">
        <f>IF(S471=0,I471,IF(S471&lt;1920,I471*0.7,IF(S471&lt;1970,I471*0.9,I471)))</f>
        <v>0</v>
      </c>
      <c r="AG471" s="137"/>
      <c r="AH471" s="137"/>
      <c r="AI471" s="137"/>
      <c r="AJ471" s="137"/>
      <c r="AK471" s="138"/>
      <c r="AL471" s="254" t="s">
        <v>174</v>
      </c>
      <c r="AM471" s="195"/>
      <c r="AN471" s="48"/>
      <c r="AO471" s="48"/>
      <c r="AP471" s="48"/>
      <c r="AQ471" s="48"/>
      <c r="AR471" s="48"/>
      <c r="AS471" s="48"/>
      <c r="AT471" s="48"/>
      <c r="AU471" s="48"/>
      <c r="AV471" s="48"/>
      <c r="AW471" s="48"/>
      <c r="AX471" s="48"/>
      <c r="AY471" s="48"/>
      <c r="AZ471" s="48"/>
      <c r="BA471" s="48"/>
      <c r="BB471" s="48"/>
      <c r="BC471" s="48"/>
      <c r="BD471" s="48"/>
    </row>
    <row r="472" spans="1:56" ht="2.25" customHeight="1" x14ac:dyDescent="0.3">
      <c r="A472" s="77"/>
      <c r="B472" s="70"/>
      <c r="C472" s="70"/>
      <c r="D472" s="70"/>
      <c r="E472" s="70"/>
      <c r="F472" s="70"/>
      <c r="G472" s="70"/>
      <c r="H472" s="70"/>
      <c r="I472" s="70"/>
      <c r="J472" s="70"/>
      <c r="K472" s="70"/>
      <c r="L472" s="70"/>
      <c r="M472" s="48"/>
      <c r="N472" s="48"/>
      <c r="O472" s="70"/>
      <c r="P472" s="70"/>
      <c r="Q472" s="48"/>
      <c r="R472" s="48"/>
      <c r="S472" s="52"/>
      <c r="T472" s="28"/>
      <c r="U472" s="28"/>
      <c r="V472" s="28"/>
      <c r="W472" s="70"/>
      <c r="X472" s="48"/>
      <c r="Y472" s="48"/>
      <c r="Z472" s="48"/>
      <c r="AA472" s="48"/>
      <c r="AB472" s="48"/>
      <c r="AC472" s="48"/>
      <c r="AD472" s="48"/>
      <c r="AE472" s="48"/>
      <c r="AF472" s="70"/>
      <c r="AG472" s="70"/>
      <c r="AH472" s="70"/>
      <c r="AI472" s="70"/>
      <c r="AJ472" s="70"/>
      <c r="AK472" s="70"/>
      <c r="AL472" s="70"/>
      <c r="AM472" s="70"/>
      <c r="AN472" s="48"/>
      <c r="AO472" s="48"/>
      <c r="AP472" s="48"/>
      <c r="AQ472" s="48"/>
      <c r="AR472" s="48"/>
      <c r="AS472" s="48"/>
      <c r="AT472" s="48"/>
      <c r="AU472" s="48"/>
      <c r="AV472" s="48"/>
      <c r="AW472" s="48"/>
      <c r="AX472" s="48"/>
      <c r="AY472" s="48"/>
      <c r="AZ472" s="48"/>
      <c r="BA472" s="48"/>
      <c r="BB472" s="48"/>
      <c r="BC472" s="48"/>
      <c r="BD472" s="48"/>
    </row>
    <row r="473" spans="1:56" ht="15" customHeight="1" x14ac:dyDescent="0.3">
      <c r="A473" s="77"/>
      <c r="B473" s="203"/>
      <c r="C473" s="204"/>
      <c r="D473" s="204"/>
      <c r="E473" s="205"/>
      <c r="F473" s="48"/>
      <c r="G473" s="48"/>
      <c r="H473" s="48"/>
      <c r="I473" s="192"/>
      <c r="J473" s="193"/>
      <c r="K473" s="193"/>
      <c r="L473" s="193"/>
      <c r="M473" s="193"/>
      <c r="N473" s="194"/>
      <c r="O473" s="70" t="s">
        <v>174</v>
      </c>
      <c r="P473" s="70"/>
      <c r="Q473" s="48"/>
      <c r="R473" s="48"/>
      <c r="S473" s="251"/>
      <c r="T473" s="252"/>
      <c r="U473" s="252"/>
      <c r="V473" s="253"/>
      <c r="W473" s="16"/>
      <c r="X473" s="48"/>
      <c r="Y473" s="48"/>
      <c r="Z473" s="48"/>
      <c r="AA473" s="48"/>
      <c r="AB473" s="48"/>
      <c r="AC473" s="48"/>
      <c r="AD473" s="48"/>
      <c r="AE473" s="48"/>
      <c r="AF473" s="136">
        <f>IF(S473=0,I473,IF(S473&lt;1920,I473*0.7,IF(S473&lt;1970,I473*0.9,I473)))</f>
        <v>0</v>
      </c>
      <c r="AG473" s="137"/>
      <c r="AH473" s="137"/>
      <c r="AI473" s="137"/>
      <c r="AJ473" s="137"/>
      <c r="AK473" s="138"/>
      <c r="AL473" s="254" t="s">
        <v>174</v>
      </c>
      <c r="AM473" s="195"/>
      <c r="AN473" s="48"/>
      <c r="AO473" s="48"/>
      <c r="AP473" s="48"/>
      <c r="AQ473" s="48"/>
      <c r="AR473" s="48"/>
      <c r="AS473" s="48"/>
      <c r="AT473" s="48"/>
      <c r="AU473" s="48"/>
      <c r="AV473" s="48"/>
      <c r="AW473" s="48"/>
      <c r="AX473" s="48"/>
      <c r="AY473" s="48"/>
      <c r="AZ473" s="48"/>
      <c r="BA473" s="48"/>
      <c r="BB473" s="48"/>
      <c r="BC473" s="48"/>
      <c r="BD473" s="48"/>
    </row>
    <row r="474" spans="1:56" ht="2.25" customHeight="1" x14ac:dyDescent="0.3">
      <c r="A474" s="77"/>
      <c r="B474" s="70"/>
      <c r="C474" s="70"/>
      <c r="D474" s="70"/>
      <c r="E474" s="70"/>
      <c r="F474" s="70"/>
      <c r="G474" s="70"/>
      <c r="H474" s="70"/>
      <c r="I474" s="70"/>
      <c r="J474" s="70"/>
      <c r="K474" s="70"/>
      <c r="L474" s="70"/>
      <c r="M474" s="48"/>
      <c r="N474" s="48"/>
      <c r="O474" s="70"/>
      <c r="P474" s="70"/>
      <c r="Q474" s="48"/>
      <c r="R474" s="48"/>
      <c r="S474" s="52"/>
      <c r="T474" s="28"/>
      <c r="U474" s="28"/>
      <c r="V474" s="28"/>
      <c r="W474" s="70"/>
      <c r="X474" s="48"/>
      <c r="Y474" s="48"/>
      <c r="Z474" s="48"/>
      <c r="AA474" s="48"/>
      <c r="AB474" s="48"/>
      <c r="AC474" s="48"/>
      <c r="AD474" s="48"/>
      <c r="AE474" s="48"/>
      <c r="AF474" s="70"/>
      <c r="AG474" s="70"/>
      <c r="AH474" s="70"/>
      <c r="AI474" s="70"/>
      <c r="AJ474" s="70"/>
      <c r="AK474" s="70"/>
      <c r="AL474" s="70"/>
      <c r="AM474" s="70"/>
      <c r="AN474" s="48"/>
      <c r="AO474" s="48"/>
      <c r="AP474" s="48"/>
      <c r="AQ474" s="48"/>
      <c r="AR474" s="48"/>
      <c r="AS474" s="48"/>
      <c r="AT474" s="48"/>
      <c r="AU474" s="48"/>
      <c r="AV474" s="48"/>
      <c r="AW474" s="48"/>
      <c r="AX474" s="48"/>
      <c r="AY474" s="48"/>
      <c r="AZ474" s="48"/>
      <c r="BA474" s="48"/>
      <c r="BB474" s="48"/>
      <c r="BC474" s="48"/>
      <c r="BD474" s="48"/>
    </row>
    <row r="475" spans="1:56" ht="15" customHeight="1" x14ac:dyDescent="0.3">
      <c r="A475" s="77"/>
      <c r="B475" s="203"/>
      <c r="C475" s="204"/>
      <c r="D475" s="204"/>
      <c r="E475" s="205"/>
      <c r="F475" s="48"/>
      <c r="G475" s="48"/>
      <c r="H475" s="48"/>
      <c r="I475" s="192"/>
      <c r="J475" s="193"/>
      <c r="K475" s="193"/>
      <c r="L475" s="193"/>
      <c r="M475" s="193"/>
      <c r="N475" s="194"/>
      <c r="O475" s="70" t="s">
        <v>174</v>
      </c>
      <c r="P475" s="70"/>
      <c r="Q475" s="48"/>
      <c r="R475" s="48"/>
      <c r="S475" s="251"/>
      <c r="T475" s="252"/>
      <c r="U475" s="252"/>
      <c r="V475" s="253"/>
      <c r="W475" s="16"/>
      <c r="X475" s="48"/>
      <c r="Y475" s="48"/>
      <c r="Z475" s="48"/>
      <c r="AA475" s="48"/>
      <c r="AB475" s="48"/>
      <c r="AC475" s="48"/>
      <c r="AD475" s="48"/>
      <c r="AE475" s="48"/>
      <c r="AF475" s="136">
        <f>IF(S475=0,I475,IF(S475&lt;1920,I475*0.7,IF(S475&lt;1970,I475*0.9,I475)))</f>
        <v>0</v>
      </c>
      <c r="AG475" s="137"/>
      <c r="AH475" s="137"/>
      <c r="AI475" s="137"/>
      <c r="AJ475" s="137"/>
      <c r="AK475" s="138"/>
      <c r="AL475" s="254" t="s">
        <v>174</v>
      </c>
      <c r="AM475" s="195"/>
      <c r="AN475" s="48"/>
      <c r="AO475" s="48"/>
      <c r="AP475" s="48"/>
      <c r="AQ475" s="48"/>
      <c r="AR475" s="48"/>
      <c r="AS475" s="48"/>
      <c r="AT475" s="48"/>
      <c r="AU475" s="48"/>
      <c r="AV475" s="48"/>
      <c r="AW475" s="48"/>
      <c r="AX475" s="48"/>
      <c r="AY475" s="48"/>
      <c r="AZ475" s="48"/>
      <c r="BA475" s="48"/>
      <c r="BB475" s="48"/>
      <c r="BC475" s="48"/>
      <c r="BD475" s="48"/>
    </row>
    <row r="476" spans="1:56" ht="2.25" customHeight="1" x14ac:dyDescent="0.3">
      <c r="A476" s="77"/>
      <c r="B476" s="48"/>
      <c r="C476" s="48"/>
      <c r="D476" s="48"/>
      <c r="E476" s="48"/>
      <c r="F476" s="48"/>
      <c r="G476" s="48"/>
      <c r="H476" s="48"/>
      <c r="I476" s="52"/>
      <c r="J476" s="52"/>
      <c r="K476" s="52"/>
      <c r="L476" s="52"/>
      <c r="M476" s="52"/>
      <c r="N476" s="52"/>
      <c r="O476" s="48"/>
      <c r="P476" s="48"/>
      <c r="Q476" s="48"/>
      <c r="R476" s="48"/>
      <c r="S476" s="48"/>
      <c r="T476" s="48"/>
      <c r="U476" s="48"/>
      <c r="V476" s="48"/>
      <c r="W476" s="48"/>
      <c r="X476" s="48"/>
      <c r="Y476" s="48"/>
      <c r="Z476" s="48"/>
      <c r="AA476" s="48"/>
      <c r="AB476" s="48"/>
      <c r="AC476" s="48"/>
      <c r="AD476" s="48"/>
      <c r="AE476" s="48"/>
      <c r="AF476" s="48"/>
      <c r="AG476" s="48"/>
      <c r="AH476" s="48"/>
      <c r="AI476" s="48"/>
      <c r="AJ476" s="48"/>
      <c r="AK476" s="48"/>
      <c r="AL476" s="48"/>
      <c r="AM476" s="48"/>
      <c r="AN476" s="48"/>
      <c r="AO476" s="48"/>
      <c r="AP476" s="48"/>
      <c r="AQ476" s="48"/>
      <c r="AR476" s="48"/>
      <c r="AS476" s="48"/>
      <c r="AT476" s="48"/>
      <c r="AU476" s="48"/>
      <c r="AV476" s="48"/>
      <c r="AW476" s="48"/>
      <c r="AX476" s="48"/>
      <c r="AY476" s="48"/>
      <c r="AZ476" s="48"/>
      <c r="BA476" s="48"/>
      <c r="BB476" s="48"/>
      <c r="BC476" s="48"/>
      <c r="BD476" s="48"/>
    </row>
    <row r="477" spans="1:56" ht="15" customHeight="1" x14ac:dyDescent="0.3">
      <c r="A477" s="54"/>
      <c r="B477" s="54"/>
      <c r="C477" s="54"/>
      <c r="D477" s="54"/>
      <c r="E477" s="54"/>
      <c r="F477" s="54"/>
      <c r="G477" s="54"/>
      <c r="H477" s="54"/>
      <c r="I477" s="54"/>
      <c r="J477" s="54"/>
      <c r="K477" s="54"/>
      <c r="L477" s="54"/>
      <c r="M477" s="54"/>
      <c r="N477" s="54"/>
      <c r="O477" s="54"/>
      <c r="P477" s="54"/>
      <c r="Q477" s="54"/>
      <c r="R477" s="54"/>
      <c r="S477" s="54"/>
      <c r="T477" s="54"/>
      <c r="U477" s="54"/>
      <c r="V477" s="54"/>
      <c r="W477" s="54"/>
      <c r="X477" s="54"/>
      <c r="Y477" s="54"/>
      <c r="Z477" s="54"/>
      <c r="AA477" s="54"/>
      <c r="AB477" s="54"/>
      <c r="AC477" s="54"/>
      <c r="AD477" s="54"/>
      <c r="AE477" s="54"/>
      <c r="AF477" s="54"/>
      <c r="AG477" s="54"/>
      <c r="AH477" s="54"/>
      <c r="AI477" s="54"/>
      <c r="AJ477" s="54"/>
      <c r="AK477" s="54"/>
      <c r="AL477" s="54"/>
      <c r="AM477" s="54"/>
      <c r="AN477" s="54"/>
      <c r="AO477" s="54"/>
      <c r="AP477" s="54"/>
      <c r="AQ477" s="48"/>
      <c r="AR477" s="48"/>
      <c r="AS477" s="48"/>
      <c r="AT477" s="48"/>
      <c r="AU477" s="48"/>
      <c r="AV477" s="48"/>
      <c r="AW477" s="48"/>
      <c r="AX477" s="48"/>
      <c r="AY477" s="48"/>
      <c r="AZ477" s="48"/>
      <c r="BA477" s="48"/>
      <c r="BB477" s="48"/>
      <c r="BC477" s="48"/>
      <c r="BD477" s="48"/>
    </row>
    <row r="478" spans="1:56" ht="2.25" customHeight="1" x14ac:dyDescent="0.3">
      <c r="A478" s="77"/>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c r="AI478" s="48"/>
      <c r="AJ478" s="48"/>
      <c r="AK478" s="48"/>
      <c r="AL478" s="48"/>
      <c r="AM478" s="48"/>
      <c r="AN478" s="48"/>
      <c r="AO478" s="48"/>
      <c r="AP478" s="48"/>
      <c r="AQ478" s="48"/>
      <c r="AR478" s="48"/>
      <c r="AS478" s="48"/>
      <c r="AT478" s="48"/>
      <c r="AU478" s="48"/>
      <c r="AV478" s="48"/>
      <c r="AW478" s="48"/>
      <c r="AX478" s="48"/>
      <c r="AY478" s="48"/>
      <c r="AZ478" s="48"/>
      <c r="BA478" s="48"/>
      <c r="BB478" s="48"/>
      <c r="BC478" s="48"/>
      <c r="BD478" s="48"/>
    </row>
    <row r="479" spans="1:56" ht="15" customHeight="1" x14ac:dyDescent="0.3">
      <c r="A479" s="77">
        <v>45</v>
      </c>
      <c r="B479" s="103" t="s">
        <v>194</v>
      </c>
      <c r="C479" s="308"/>
      <c r="D479" s="308"/>
      <c r="E479" s="308"/>
      <c r="F479" s="308"/>
      <c r="G479" s="308"/>
      <c r="H479" s="308"/>
      <c r="I479" s="308"/>
      <c r="J479" s="308"/>
      <c r="K479" s="308"/>
      <c r="L479" s="308"/>
      <c r="M479" s="308"/>
      <c r="N479" s="308"/>
      <c r="O479" s="308"/>
      <c r="P479" s="308"/>
      <c r="Q479" s="308"/>
      <c r="R479" s="308"/>
      <c r="S479" s="308"/>
      <c r="T479" s="308"/>
      <c r="U479" s="308"/>
      <c r="V479" s="308"/>
      <c r="W479" s="308"/>
      <c r="X479" s="308"/>
      <c r="Y479" s="308"/>
      <c r="Z479" s="308"/>
      <c r="AA479" s="308"/>
      <c r="AB479" s="308"/>
      <c r="AC479" s="308"/>
      <c r="AD479" s="308"/>
      <c r="AE479" s="308"/>
      <c r="AF479" s="308"/>
      <c r="AG479" s="308"/>
      <c r="AH479" s="308"/>
      <c r="AI479" s="308"/>
      <c r="AJ479" s="308"/>
      <c r="AK479" s="308"/>
      <c r="AL479" s="308"/>
      <c r="AM479" s="308"/>
      <c r="AN479" s="308"/>
      <c r="AO479" s="308"/>
      <c r="AP479" s="308"/>
      <c r="AQ479" s="48"/>
      <c r="AR479" s="48"/>
      <c r="AS479" s="21"/>
      <c r="AT479" s="21"/>
      <c r="AU479" s="21"/>
      <c r="AV479" s="21"/>
      <c r="AW479" s="21"/>
      <c r="AX479" s="21"/>
      <c r="AY479" s="21"/>
      <c r="AZ479" s="21"/>
      <c r="BA479" s="21"/>
      <c r="BB479" s="21"/>
      <c r="BC479" s="21"/>
      <c r="BD479" s="21"/>
    </row>
    <row r="480" spans="1:56" ht="15" customHeight="1" x14ac:dyDescent="0.3">
      <c r="A480" s="77"/>
      <c r="B480" s="308"/>
      <c r="C480" s="308"/>
      <c r="D480" s="308"/>
      <c r="E480" s="308"/>
      <c r="F480" s="308"/>
      <c r="G480" s="308"/>
      <c r="H480" s="308"/>
      <c r="I480" s="308"/>
      <c r="J480" s="308"/>
      <c r="K480" s="308"/>
      <c r="L480" s="308"/>
      <c r="M480" s="308"/>
      <c r="N480" s="308"/>
      <c r="O480" s="308"/>
      <c r="P480" s="308"/>
      <c r="Q480" s="308"/>
      <c r="R480" s="308"/>
      <c r="S480" s="308"/>
      <c r="T480" s="308"/>
      <c r="U480" s="308"/>
      <c r="V480" s="308"/>
      <c r="W480" s="308"/>
      <c r="X480" s="308"/>
      <c r="Y480" s="308"/>
      <c r="Z480" s="308"/>
      <c r="AA480" s="308"/>
      <c r="AB480" s="308"/>
      <c r="AC480" s="308"/>
      <c r="AD480" s="308"/>
      <c r="AE480" s="308"/>
      <c r="AF480" s="308"/>
      <c r="AG480" s="308"/>
      <c r="AH480" s="308"/>
      <c r="AI480" s="308"/>
      <c r="AJ480" s="308"/>
      <c r="AK480" s="308"/>
      <c r="AL480" s="308"/>
      <c r="AM480" s="308"/>
      <c r="AN480" s="308"/>
      <c r="AO480" s="308"/>
      <c r="AP480" s="308"/>
      <c r="AQ480" s="48"/>
      <c r="AR480" s="48"/>
      <c r="AS480" s="21"/>
      <c r="AT480" s="21"/>
      <c r="AU480" s="21"/>
      <c r="AV480" s="21"/>
      <c r="AW480" s="21"/>
      <c r="AX480" s="21"/>
      <c r="AY480" s="21"/>
      <c r="AZ480" s="21"/>
      <c r="BA480" s="21"/>
      <c r="BB480" s="21"/>
      <c r="BC480" s="21"/>
      <c r="BD480" s="21"/>
    </row>
    <row r="481" spans="1:56" ht="15" customHeight="1" x14ac:dyDescent="0.3">
      <c r="A481" s="77"/>
      <c r="B481" s="308"/>
      <c r="C481" s="308"/>
      <c r="D481" s="308"/>
      <c r="E481" s="308"/>
      <c r="F481" s="308"/>
      <c r="G481" s="308"/>
      <c r="H481" s="308"/>
      <c r="I481" s="308"/>
      <c r="J481" s="308"/>
      <c r="K481" s="308"/>
      <c r="L481" s="308"/>
      <c r="M481" s="308"/>
      <c r="N481" s="308"/>
      <c r="O481" s="308"/>
      <c r="P481" s="308"/>
      <c r="Q481" s="308"/>
      <c r="R481" s="308"/>
      <c r="S481" s="308"/>
      <c r="T481" s="308"/>
      <c r="U481" s="308"/>
      <c r="V481" s="308"/>
      <c r="W481" s="308"/>
      <c r="X481" s="308"/>
      <c r="Y481" s="308"/>
      <c r="Z481" s="308"/>
      <c r="AA481" s="308"/>
      <c r="AB481" s="308"/>
      <c r="AC481" s="308"/>
      <c r="AD481" s="308"/>
      <c r="AE481" s="308"/>
      <c r="AF481" s="308"/>
      <c r="AG481" s="308"/>
      <c r="AH481" s="308"/>
      <c r="AI481" s="308"/>
      <c r="AJ481" s="308"/>
      <c r="AK481" s="308"/>
      <c r="AL481" s="308"/>
      <c r="AM481" s="308"/>
      <c r="AN481" s="308"/>
      <c r="AO481" s="308"/>
      <c r="AP481" s="308"/>
      <c r="AQ481" s="48"/>
      <c r="AR481" s="48"/>
      <c r="AS481" s="21"/>
      <c r="AT481" s="21"/>
      <c r="AU481" s="21"/>
      <c r="AV481" s="21"/>
      <c r="AW481" s="21"/>
      <c r="AX481" s="21"/>
      <c r="AY481" s="21"/>
      <c r="AZ481" s="21"/>
      <c r="BA481" s="21"/>
      <c r="BB481" s="21"/>
      <c r="BC481" s="21"/>
      <c r="BD481" s="21"/>
    </row>
    <row r="482" spans="1:56" ht="15" customHeight="1" x14ac:dyDescent="0.3">
      <c r="A482" s="77"/>
      <c r="B482" s="308"/>
      <c r="C482" s="308"/>
      <c r="D482" s="308"/>
      <c r="E482" s="308"/>
      <c r="F482" s="308"/>
      <c r="G482" s="308"/>
      <c r="H482" s="308"/>
      <c r="I482" s="308"/>
      <c r="J482" s="308"/>
      <c r="K482" s="308"/>
      <c r="L482" s="308"/>
      <c r="M482" s="308"/>
      <c r="N482" s="308"/>
      <c r="O482" s="308"/>
      <c r="P482" s="308"/>
      <c r="Q482" s="308"/>
      <c r="R482" s="308"/>
      <c r="S482" s="308"/>
      <c r="T482" s="308"/>
      <c r="U482" s="308"/>
      <c r="V482" s="308"/>
      <c r="W482" s="308"/>
      <c r="X482" s="308"/>
      <c r="Y482" s="308"/>
      <c r="Z482" s="308"/>
      <c r="AA482" s="308"/>
      <c r="AB482" s="308"/>
      <c r="AC482" s="308"/>
      <c r="AD482" s="308"/>
      <c r="AE482" s="308"/>
      <c r="AF482" s="308"/>
      <c r="AG482" s="308"/>
      <c r="AH482" s="308"/>
      <c r="AI482" s="308"/>
      <c r="AJ482" s="308"/>
      <c r="AK482" s="308"/>
      <c r="AL482" s="308"/>
      <c r="AM482" s="308"/>
      <c r="AN482" s="308"/>
      <c r="AO482" s="308"/>
      <c r="AP482" s="308"/>
      <c r="AQ482" s="48"/>
      <c r="AR482" s="48"/>
      <c r="AS482" s="21"/>
      <c r="AT482" s="21"/>
      <c r="AU482" s="21"/>
      <c r="AV482" s="21"/>
      <c r="AW482" s="21"/>
      <c r="AX482" s="21"/>
      <c r="AY482" s="21"/>
      <c r="AZ482" s="21"/>
      <c r="BA482" s="21"/>
      <c r="BB482" s="21"/>
      <c r="BC482" s="21"/>
      <c r="BD482" s="21"/>
    </row>
    <row r="483" spans="1:56" ht="30" customHeight="1" x14ac:dyDescent="0.3">
      <c r="A483" s="77"/>
      <c r="B483" s="103" t="s">
        <v>195</v>
      </c>
      <c r="C483" s="103"/>
      <c r="D483" s="103"/>
      <c r="E483" s="103"/>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3"/>
      <c r="AL483" s="103"/>
      <c r="AM483" s="103"/>
      <c r="AN483" s="103"/>
      <c r="AO483" s="103"/>
      <c r="AP483" s="103"/>
      <c r="AQ483" s="48"/>
      <c r="AR483" s="48"/>
      <c r="AS483" s="21"/>
      <c r="AT483" s="21"/>
      <c r="AU483" s="21"/>
      <c r="AV483" s="21"/>
      <c r="AW483" s="21"/>
      <c r="AX483" s="21"/>
      <c r="AY483" s="21"/>
      <c r="AZ483" s="21"/>
      <c r="BA483" s="21"/>
      <c r="BB483" s="21"/>
      <c r="BC483" s="21"/>
      <c r="BD483" s="21"/>
    </row>
    <row r="484" spans="1:56" ht="15" customHeight="1" x14ac:dyDescent="0.3">
      <c r="A484" s="77"/>
      <c r="B484" s="165" t="s">
        <v>196</v>
      </c>
      <c r="C484" s="165"/>
      <c r="D484" s="165"/>
      <c r="E484" s="165"/>
      <c r="F484" s="48"/>
      <c r="G484" s="101" t="s">
        <v>191</v>
      </c>
      <c r="H484" s="210"/>
      <c r="I484" s="210"/>
      <c r="J484" s="210"/>
      <c r="K484" s="210"/>
      <c r="L484" s="210"/>
      <c r="M484" s="210"/>
      <c r="N484" s="210"/>
      <c r="O484" s="70"/>
      <c r="P484" s="102" t="s">
        <v>192</v>
      </c>
      <c r="Q484" s="210"/>
      <c r="R484" s="210"/>
      <c r="S484" s="210"/>
      <c r="T484" s="49"/>
      <c r="U484" s="101" t="s">
        <v>193</v>
      </c>
      <c r="V484" s="206"/>
      <c r="W484" s="206"/>
      <c r="X484" s="206"/>
      <c r="Y484" s="206"/>
      <c r="Z484" s="206"/>
      <c r="AA484" s="206"/>
      <c r="AB484" s="206"/>
      <c r="AC484" s="206"/>
      <c r="AD484" s="210"/>
      <c r="AE484" s="210"/>
      <c r="AF484" s="48"/>
      <c r="AG484" s="101" t="s">
        <v>197</v>
      </c>
      <c r="AH484" s="248"/>
      <c r="AI484" s="248"/>
      <c r="AJ484" s="248"/>
      <c r="AK484" s="248"/>
      <c r="AL484" s="248"/>
      <c r="AM484" s="248"/>
      <c r="AN484" s="248"/>
      <c r="AO484" s="248"/>
      <c r="AP484" s="48"/>
      <c r="AQ484" s="48"/>
      <c r="AR484" s="48"/>
      <c r="AS484" s="21"/>
      <c r="AT484" s="21"/>
      <c r="AU484" s="21"/>
      <c r="AV484" s="21"/>
      <c r="AW484" s="21"/>
      <c r="AX484" s="21"/>
      <c r="AY484" s="21"/>
      <c r="AZ484" s="21"/>
      <c r="BA484" s="21"/>
      <c r="BB484" s="21"/>
      <c r="BC484" s="21"/>
      <c r="BD484" s="21"/>
    </row>
    <row r="485" spans="1:56" ht="15" customHeight="1" x14ac:dyDescent="0.3">
      <c r="A485" s="77"/>
      <c r="B485" s="165"/>
      <c r="C485" s="165"/>
      <c r="D485" s="165"/>
      <c r="E485" s="165"/>
      <c r="F485" s="48"/>
      <c r="G485" s="210"/>
      <c r="H485" s="210"/>
      <c r="I485" s="210"/>
      <c r="J485" s="210"/>
      <c r="K485" s="210"/>
      <c r="L485" s="210"/>
      <c r="M485" s="210"/>
      <c r="N485" s="210"/>
      <c r="O485" s="70"/>
      <c r="P485" s="210"/>
      <c r="Q485" s="210"/>
      <c r="R485" s="210"/>
      <c r="S485" s="210"/>
      <c r="T485" s="49"/>
      <c r="U485" s="206"/>
      <c r="V485" s="206"/>
      <c r="W485" s="206"/>
      <c r="X485" s="206"/>
      <c r="Y485" s="206"/>
      <c r="Z485" s="206"/>
      <c r="AA485" s="206"/>
      <c r="AB485" s="206"/>
      <c r="AC485" s="206"/>
      <c r="AD485" s="210"/>
      <c r="AE485" s="210"/>
      <c r="AF485" s="48"/>
      <c r="AG485" s="248"/>
      <c r="AH485" s="248"/>
      <c r="AI485" s="248"/>
      <c r="AJ485" s="248"/>
      <c r="AK485" s="248"/>
      <c r="AL485" s="248"/>
      <c r="AM485" s="248"/>
      <c r="AN485" s="248"/>
      <c r="AO485" s="248"/>
      <c r="AP485" s="48"/>
      <c r="AQ485" s="48"/>
      <c r="AR485" s="48"/>
      <c r="AS485" s="21"/>
      <c r="AT485" s="21"/>
      <c r="AU485" s="21"/>
      <c r="AV485" s="21"/>
      <c r="AW485" s="21"/>
      <c r="AX485" s="21"/>
      <c r="AY485" s="21"/>
      <c r="AZ485" s="21"/>
      <c r="BA485" s="21"/>
      <c r="BB485" s="21"/>
      <c r="BC485" s="21"/>
      <c r="BD485" s="21"/>
    </row>
    <row r="486" spans="1:56" ht="2.25" customHeight="1" x14ac:dyDescent="0.3">
      <c r="A486" s="77"/>
      <c r="B486" s="48"/>
      <c r="C486" s="48"/>
      <c r="D486" s="48"/>
      <c r="E486" s="48"/>
      <c r="F486" s="48"/>
      <c r="G486" s="48"/>
      <c r="H486" s="48"/>
      <c r="I486" s="70"/>
      <c r="J486" s="70"/>
      <c r="K486" s="70"/>
      <c r="L486" s="70"/>
      <c r="M486" s="70"/>
      <c r="N486" s="70"/>
      <c r="O486" s="70"/>
      <c r="P486" s="70"/>
      <c r="Q486" s="70"/>
      <c r="R486" s="70"/>
      <c r="S486" s="70"/>
      <c r="T486" s="70"/>
      <c r="U486" s="70"/>
      <c r="V486" s="70"/>
      <c r="W486" s="70"/>
      <c r="X486" s="70"/>
      <c r="Y486" s="70"/>
      <c r="Z486" s="70"/>
      <c r="AA486" s="70"/>
      <c r="AB486" s="70"/>
      <c r="AC486" s="70"/>
      <c r="AD486" s="70"/>
      <c r="AE486" s="70"/>
      <c r="AF486" s="48"/>
      <c r="AG486" s="70"/>
      <c r="AH486" s="70"/>
      <c r="AI486" s="70"/>
      <c r="AJ486" s="70"/>
      <c r="AK486" s="70"/>
      <c r="AL486" s="70"/>
      <c r="AM486" s="70"/>
      <c r="AN486" s="70"/>
      <c r="AO486" s="70"/>
      <c r="AP486" s="48"/>
      <c r="AQ486" s="48"/>
      <c r="AR486" s="48"/>
      <c r="AS486" s="21"/>
      <c r="AT486" s="21"/>
      <c r="AU486" s="21"/>
      <c r="AV486" s="21"/>
      <c r="AW486" s="21"/>
      <c r="AX486" s="21"/>
      <c r="AY486" s="21"/>
      <c r="AZ486" s="21"/>
      <c r="BA486" s="21"/>
      <c r="BB486" s="21"/>
      <c r="BC486" s="21"/>
      <c r="BD486" s="21"/>
    </row>
    <row r="487" spans="1:56" ht="15" customHeight="1" x14ac:dyDescent="0.3">
      <c r="A487" s="77"/>
      <c r="B487" s="203"/>
      <c r="C487" s="204"/>
      <c r="D487" s="204"/>
      <c r="E487" s="205"/>
      <c r="F487" s="48"/>
      <c r="G487" s="192"/>
      <c r="H487" s="193"/>
      <c r="I487" s="193"/>
      <c r="J487" s="193"/>
      <c r="K487" s="193"/>
      <c r="L487" s="194"/>
      <c r="M487" s="195" t="s">
        <v>174</v>
      </c>
      <c r="N487" s="195"/>
      <c r="O487" s="70"/>
      <c r="P487" s="196"/>
      <c r="Q487" s="197"/>
      <c r="R487" s="197"/>
      <c r="S487" s="198"/>
      <c r="T487" s="48"/>
      <c r="U487" s="70"/>
      <c r="V487" s="70"/>
      <c r="W487" s="70"/>
      <c r="X487" s="136">
        <f>IF(P487=0,G487,IF(P487&lt;1920,G487*0.7,IF(P487&lt;1970,G487*0.9,G487)))</f>
        <v>0</v>
      </c>
      <c r="Y487" s="137"/>
      <c r="Z487" s="137"/>
      <c r="AA487" s="137"/>
      <c r="AB487" s="137"/>
      <c r="AC487" s="138"/>
      <c r="AD487" s="195" t="s">
        <v>174</v>
      </c>
      <c r="AE487" s="195"/>
      <c r="AF487" s="48"/>
      <c r="AG487" s="202"/>
      <c r="AH487" s="202"/>
      <c r="AI487" s="202"/>
      <c r="AJ487" s="202"/>
      <c r="AK487" s="70"/>
      <c r="AL487" s="70"/>
      <c r="AM487" s="70"/>
      <c r="AN487" s="70"/>
      <c r="AO487" s="70"/>
      <c r="AP487" s="48"/>
      <c r="AQ487" s="48"/>
      <c r="AR487" s="48"/>
      <c r="AS487" s="21"/>
      <c r="AT487" s="21"/>
      <c r="AU487" s="21"/>
      <c r="AV487" s="21"/>
      <c r="AW487" s="21"/>
      <c r="AX487" s="21"/>
      <c r="AY487" s="21"/>
      <c r="AZ487" s="21"/>
      <c r="BA487" s="21"/>
      <c r="BB487" s="21"/>
      <c r="BC487" s="21"/>
      <c r="BD487" s="21"/>
    </row>
    <row r="488" spans="1:56" ht="2.25" customHeight="1" x14ac:dyDescent="0.3">
      <c r="A488" s="77"/>
      <c r="B488" s="20"/>
      <c r="C488" s="20"/>
      <c r="D488" s="20"/>
      <c r="E488" s="20"/>
      <c r="F488" s="48"/>
      <c r="G488" s="48"/>
      <c r="H488" s="48"/>
      <c r="I488" s="70"/>
      <c r="J488" s="70"/>
      <c r="K488" s="70"/>
      <c r="L488" s="70"/>
      <c r="M488" s="70"/>
      <c r="N488" s="70"/>
      <c r="O488" s="70"/>
      <c r="P488" s="70"/>
      <c r="Q488" s="70"/>
      <c r="R488" s="70"/>
      <c r="S488" s="70"/>
      <c r="T488" s="70"/>
      <c r="U488" s="70"/>
      <c r="V488" s="70"/>
      <c r="W488" s="48"/>
      <c r="X488" s="48"/>
      <c r="Y488" s="48"/>
      <c r="Z488" s="48"/>
      <c r="AA488" s="48"/>
      <c r="AB488" s="48"/>
      <c r="AC488" s="70"/>
      <c r="AD488" s="70"/>
      <c r="AE488" s="70"/>
      <c r="AF488" s="48"/>
      <c r="AG488" s="70"/>
      <c r="AH488" s="70"/>
      <c r="AI488" s="70"/>
      <c r="AJ488" s="70"/>
      <c r="AK488" s="70"/>
      <c r="AL488" s="70"/>
      <c r="AM488" s="70"/>
      <c r="AN488" s="70"/>
      <c r="AO488" s="70"/>
      <c r="AP488" s="48"/>
      <c r="AQ488" s="48"/>
      <c r="AR488" s="48"/>
      <c r="AS488" s="21"/>
      <c r="AT488" s="21"/>
      <c r="AU488" s="21"/>
      <c r="AV488" s="21"/>
      <c r="AW488" s="21"/>
      <c r="AX488" s="21"/>
      <c r="AY488" s="21"/>
      <c r="AZ488" s="21"/>
      <c r="BA488" s="21"/>
      <c r="BB488" s="21"/>
      <c r="BC488" s="21"/>
      <c r="BD488" s="21"/>
    </row>
    <row r="489" spans="1:56" ht="15" customHeight="1" x14ac:dyDescent="0.3">
      <c r="A489" s="77"/>
      <c r="B489" s="203"/>
      <c r="C489" s="204"/>
      <c r="D489" s="204"/>
      <c r="E489" s="205"/>
      <c r="F489" s="48"/>
      <c r="G489" s="192"/>
      <c r="H489" s="193"/>
      <c r="I489" s="193"/>
      <c r="J489" s="193"/>
      <c r="K489" s="193"/>
      <c r="L489" s="194"/>
      <c r="M489" s="195" t="s">
        <v>174</v>
      </c>
      <c r="N489" s="195"/>
      <c r="O489" s="70"/>
      <c r="P489" s="196"/>
      <c r="Q489" s="197"/>
      <c r="R489" s="197"/>
      <c r="S489" s="198"/>
      <c r="T489" s="48"/>
      <c r="U489" s="70"/>
      <c r="V489" s="70"/>
      <c r="W489" s="48"/>
      <c r="X489" s="136">
        <f>IF(P489=0,G489,IF(P489&lt;1920,G489*0.7,IF(P489&lt;1970,G489*0.9,G489)))</f>
        <v>0</v>
      </c>
      <c r="Y489" s="137"/>
      <c r="Z489" s="137"/>
      <c r="AA489" s="137"/>
      <c r="AB489" s="137"/>
      <c r="AC489" s="138"/>
      <c r="AD489" s="195" t="s">
        <v>174</v>
      </c>
      <c r="AE489" s="195"/>
      <c r="AF489" s="48"/>
      <c r="AG489" s="202"/>
      <c r="AH489" s="202"/>
      <c r="AI489" s="202"/>
      <c r="AJ489" s="202"/>
      <c r="AK489" s="70"/>
      <c r="AL489" s="70"/>
      <c r="AM489" s="70"/>
      <c r="AN489" s="70"/>
      <c r="AO489" s="70"/>
      <c r="AP489" s="48"/>
      <c r="AQ489" s="48"/>
      <c r="AR489" s="48"/>
      <c r="AS489" s="48"/>
      <c r="AT489" s="48"/>
      <c r="AU489" s="48"/>
      <c r="AV489" s="48"/>
      <c r="AW489" s="48"/>
      <c r="AX489" s="48"/>
      <c r="AY489" s="48"/>
      <c r="AZ489" s="48"/>
      <c r="BA489" s="48"/>
      <c r="BB489" s="48"/>
      <c r="BC489" s="48"/>
      <c r="BD489" s="48"/>
    </row>
    <row r="490" spans="1:56" customFormat="1" ht="15" customHeight="1" x14ac:dyDescent="0.25"/>
    <row r="491" spans="1:56" ht="15" customHeight="1" x14ac:dyDescent="0.3">
      <c r="A491" s="77">
        <v>46</v>
      </c>
      <c r="B491" s="96" t="s">
        <v>198</v>
      </c>
      <c r="C491" s="96"/>
      <c r="D491" s="96"/>
      <c r="E491" s="96"/>
      <c r="F491" s="96"/>
      <c r="G491" s="96"/>
      <c r="H491" s="96"/>
      <c r="I491" s="96"/>
      <c r="J491" s="96"/>
      <c r="K491" s="96"/>
      <c r="L491" s="96"/>
      <c r="M491" s="96"/>
      <c r="N491" s="96"/>
      <c r="O491" s="96"/>
      <c r="P491" s="96"/>
      <c r="Q491" s="96"/>
      <c r="R491" s="96"/>
      <c r="S491" s="96"/>
      <c r="T491" s="96"/>
      <c r="U491" s="96"/>
      <c r="V491" s="96"/>
      <c r="W491" s="96"/>
      <c r="X491" s="96"/>
      <c r="Y491" s="96"/>
      <c r="Z491" s="96"/>
      <c r="AA491" s="96"/>
      <c r="AB491" s="96"/>
      <c r="AC491" s="96"/>
      <c r="AD491" s="96"/>
      <c r="AE491" s="96"/>
      <c r="AF491" s="96"/>
      <c r="AG491" s="96"/>
      <c r="AH491" s="96"/>
      <c r="AI491" s="96"/>
      <c r="AJ491" s="96"/>
      <c r="AK491" s="142">
        <f>IF((SUM(AF461,AF463,AF465,AF467,AF469,AF471,AF473,AF475)-SUM(X487,X489))&gt;0,(SUM(AF461,AF463,AF465,AF467,AF469,AF471,AF473,AF475)-SUM(X487,X489)),IF((SUM(AF461,AF463,AF465,AF467,AF469,AF471,AF473,AF475)-SUM(X487,X489))&lt;0,0,0))</f>
        <v>0</v>
      </c>
      <c r="AL491" s="143"/>
      <c r="AM491" s="143"/>
      <c r="AN491" s="144"/>
      <c r="AO491" s="195" t="s">
        <v>174</v>
      </c>
      <c r="AP491" s="195"/>
      <c r="AQ491" s="48"/>
      <c r="AR491" s="48"/>
      <c r="AS491" s="48"/>
      <c r="AT491" s="48"/>
      <c r="AU491" s="48"/>
      <c r="AV491" s="48"/>
      <c r="AW491" s="48"/>
      <c r="AX491" s="48"/>
      <c r="AY491" s="48"/>
      <c r="AZ491" s="48"/>
      <c r="BA491" s="48"/>
      <c r="BB491" s="48"/>
      <c r="BC491" s="48"/>
      <c r="BD491" s="48"/>
    </row>
    <row r="492" spans="1:56" ht="15" customHeight="1" x14ac:dyDescent="0.3">
      <c r="A492" s="67"/>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c r="AI492" s="48"/>
      <c r="AJ492" s="48"/>
      <c r="AK492" s="48"/>
      <c r="AL492" s="48"/>
      <c r="AM492" s="48"/>
      <c r="AN492" s="48"/>
      <c r="AO492" s="48"/>
      <c r="AP492" s="48"/>
      <c r="AQ492" s="48"/>
      <c r="AR492" s="48"/>
      <c r="AS492" s="48"/>
      <c r="AT492" s="48"/>
      <c r="AU492" s="48"/>
      <c r="AV492" s="48"/>
      <c r="AW492" s="48"/>
      <c r="AX492" s="48"/>
      <c r="AY492" s="48"/>
      <c r="AZ492" s="48"/>
      <c r="BA492" s="48"/>
      <c r="BB492" s="48"/>
      <c r="BC492" s="48"/>
      <c r="BD492" s="48"/>
    </row>
    <row r="493" spans="1:56" ht="15" customHeight="1" x14ac:dyDescent="0.3">
      <c r="A493" s="77">
        <v>47</v>
      </c>
      <c r="B493" s="121" t="s">
        <v>199</v>
      </c>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c r="AN493" s="122"/>
      <c r="AO493" s="122"/>
      <c r="AP493" s="122"/>
      <c r="AQ493" s="48"/>
      <c r="AR493" s="48"/>
      <c r="AS493" s="48"/>
      <c r="AT493" s="48"/>
      <c r="AU493" s="48"/>
      <c r="AV493" s="48"/>
      <c r="AW493" s="48"/>
      <c r="AX493" s="48"/>
      <c r="AY493" s="48"/>
      <c r="AZ493" s="48"/>
      <c r="BA493" s="48"/>
      <c r="BB493" s="48"/>
      <c r="BC493" s="48"/>
      <c r="BD493" s="48"/>
    </row>
    <row r="494" spans="1:56" ht="15" customHeight="1" x14ac:dyDescent="0.3">
      <c r="A494" s="77"/>
      <c r="B494" s="99" t="s">
        <v>189</v>
      </c>
      <c r="C494" s="99"/>
      <c r="D494" s="99"/>
      <c r="E494" s="99"/>
      <c r="F494" s="99"/>
      <c r="G494" s="99"/>
      <c r="H494" s="99"/>
      <c r="I494" s="99"/>
      <c r="J494" s="99"/>
      <c r="K494" s="99"/>
      <c r="L494" s="99"/>
      <c r="M494" s="99"/>
      <c r="N494" s="99"/>
      <c r="O494" s="99"/>
      <c r="P494" s="99"/>
      <c r="Q494" s="99"/>
      <c r="R494" s="99"/>
      <c r="S494" s="99"/>
      <c r="T494" s="99"/>
      <c r="U494" s="99"/>
      <c r="V494" s="99"/>
      <c r="W494" s="99"/>
      <c r="X494" s="99"/>
      <c r="Y494" s="99"/>
      <c r="Z494" s="99"/>
      <c r="AA494" s="99"/>
      <c r="AB494" s="99"/>
      <c r="AC494" s="99"/>
      <c r="AD494" s="99"/>
      <c r="AE494" s="99"/>
      <c r="AF494" s="99"/>
      <c r="AG494" s="99"/>
      <c r="AH494" s="99"/>
      <c r="AI494" s="99"/>
      <c r="AJ494" s="99"/>
      <c r="AK494" s="99"/>
      <c r="AL494" s="99"/>
      <c r="AM494" s="99"/>
      <c r="AN494" s="99"/>
      <c r="AO494" s="99"/>
      <c r="AP494" s="99"/>
      <c r="AQ494" s="48"/>
      <c r="AR494" s="48"/>
      <c r="AS494" s="48"/>
      <c r="AT494" s="48"/>
      <c r="AU494" s="48"/>
      <c r="AV494" s="48"/>
      <c r="AW494" s="48"/>
      <c r="AX494" s="48"/>
      <c r="AY494" s="48"/>
      <c r="AZ494" s="48"/>
      <c r="BA494" s="48"/>
      <c r="BB494" s="48"/>
      <c r="BC494" s="48"/>
      <c r="BD494" s="48"/>
    </row>
    <row r="495" spans="1:56" ht="15" customHeight="1" x14ac:dyDescent="0.3">
      <c r="A495" s="77"/>
      <c r="B495" s="99"/>
      <c r="C495" s="99"/>
      <c r="D495" s="99"/>
      <c r="E495" s="99"/>
      <c r="F495" s="99"/>
      <c r="G495" s="99"/>
      <c r="H495" s="99"/>
      <c r="I495" s="99"/>
      <c r="J495" s="99"/>
      <c r="K495" s="99"/>
      <c r="L495" s="99"/>
      <c r="M495" s="99"/>
      <c r="N495" s="99"/>
      <c r="O495" s="99"/>
      <c r="P495" s="99"/>
      <c r="Q495" s="99"/>
      <c r="R495" s="99"/>
      <c r="S495" s="99"/>
      <c r="T495" s="99"/>
      <c r="U495" s="99"/>
      <c r="V495" s="99"/>
      <c r="W495" s="99"/>
      <c r="X495" s="99"/>
      <c r="Y495" s="99"/>
      <c r="Z495" s="99"/>
      <c r="AA495" s="99"/>
      <c r="AB495" s="99"/>
      <c r="AC495" s="99"/>
      <c r="AD495" s="99"/>
      <c r="AE495" s="99"/>
      <c r="AF495" s="99"/>
      <c r="AG495" s="99"/>
      <c r="AH495" s="99"/>
      <c r="AI495" s="99"/>
      <c r="AJ495" s="99"/>
      <c r="AK495" s="99"/>
      <c r="AL495" s="99"/>
      <c r="AM495" s="99"/>
      <c r="AN495" s="99"/>
      <c r="AO495" s="99"/>
      <c r="AP495" s="99"/>
      <c r="AQ495" s="48"/>
      <c r="AR495" s="48"/>
      <c r="AS495" s="48"/>
      <c r="AT495" s="48"/>
      <c r="AU495" s="48"/>
      <c r="AV495" s="48"/>
      <c r="AW495" s="48"/>
      <c r="AX495" s="48"/>
      <c r="AY495" s="48"/>
      <c r="AZ495" s="48"/>
      <c r="BA495" s="48"/>
      <c r="BB495" s="48"/>
      <c r="BC495" s="48"/>
      <c r="BD495" s="48"/>
    </row>
    <row r="496" spans="1:56" ht="15" customHeight="1" x14ac:dyDescent="0.3">
      <c r="A496" s="77"/>
      <c r="B496" s="100" t="s">
        <v>190</v>
      </c>
      <c r="C496" s="100"/>
      <c r="D496" s="100"/>
      <c r="E496" s="100"/>
      <c r="F496" s="100"/>
      <c r="G496" s="48"/>
      <c r="H496" s="48"/>
      <c r="I496" s="101" t="s">
        <v>191</v>
      </c>
      <c r="J496" s="101"/>
      <c r="K496" s="101"/>
      <c r="L496" s="101"/>
      <c r="M496" s="101"/>
      <c r="N496" s="101"/>
      <c r="O496" s="101"/>
      <c r="P496" s="101"/>
      <c r="Q496" s="48"/>
      <c r="R496" s="48"/>
      <c r="S496" s="102" t="s">
        <v>192</v>
      </c>
      <c r="T496" s="102"/>
      <c r="U496" s="102"/>
      <c r="V496" s="102"/>
      <c r="W496" s="48"/>
      <c r="X496" s="48"/>
      <c r="Y496" s="101" t="s">
        <v>193</v>
      </c>
      <c r="Z496" s="101"/>
      <c r="AA496" s="101"/>
      <c r="AB496" s="101"/>
      <c r="AC496" s="101"/>
      <c r="AD496" s="101"/>
      <c r="AE496" s="101"/>
      <c r="AF496" s="101"/>
      <c r="AG496" s="101"/>
      <c r="AH496" s="101"/>
      <c r="AI496" s="101"/>
      <c r="AJ496" s="48"/>
      <c r="AK496" s="48"/>
      <c r="AL496" s="48"/>
      <c r="AM496" s="48"/>
      <c r="AN496" s="48"/>
      <c r="AO496" s="48"/>
      <c r="AP496" s="48"/>
      <c r="AQ496" s="48"/>
      <c r="AR496" s="48"/>
      <c r="AS496" s="48"/>
      <c r="AT496" s="48"/>
      <c r="AU496" s="48"/>
      <c r="AV496" s="48"/>
      <c r="AW496" s="48"/>
      <c r="AX496" s="48"/>
      <c r="AY496" s="48"/>
      <c r="AZ496" s="48"/>
      <c r="BA496" s="48"/>
      <c r="BB496" s="48"/>
      <c r="BC496" s="48"/>
      <c r="BD496" s="48"/>
    </row>
    <row r="497" spans="1:56" ht="15" customHeight="1" x14ac:dyDescent="0.3">
      <c r="A497" s="77"/>
      <c r="B497" s="100"/>
      <c r="C497" s="100"/>
      <c r="D497" s="100"/>
      <c r="E497" s="100"/>
      <c r="F497" s="100"/>
      <c r="G497" s="48"/>
      <c r="H497" s="48"/>
      <c r="I497" s="101"/>
      <c r="J497" s="101"/>
      <c r="K497" s="101"/>
      <c r="L497" s="101"/>
      <c r="M497" s="101"/>
      <c r="N497" s="101"/>
      <c r="O497" s="101"/>
      <c r="P497" s="101"/>
      <c r="Q497" s="48"/>
      <c r="R497" s="48"/>
      <c r="S497" s="102"/>
      <c r="T497" s="102"/>
      <c r="U497" s="102"/>
      <c r="V497" s="102"/>
      <c r="W497" s="48"/>
      <c r="X497" s="48"/>
      <c r="Y497" s="101"/>
      <c r="Z497" s="101"/>
      <c r="AA497" s="101"/>
      <c r="AB497" s="101"/>
      <c r="AC497" s="101"/>
      <c r="AD497" s="101"/>
      <c r="AE497" s="101"/>
      <c r="AF497" s="101"/>
      <c r="AG497" s="101"/>
      <c r="AH497" s="101"/>
      <c r="AI497" s="101"/>
      <c r="AJ497" s="48"/>
      <c r="AK497" s="48"/>
      <c r="AL497" s="48"/>
      <c r="AM497" s="48"/>
      <c r="AN497" s="48"/>
      <c r="AO497" s="48"/>
      <c r="AP497" s="48"/>
      <c r="AQ497" s="48"/>
      <c r="AR497" s="48"/>
      <c r="AS497" s="48"/>
      <c r="AT497" s="48"/>
      <c r="AU497" s="48"/>
      <c r="AV497" s="48"/>
      <c r="AW497" s="48"/>
      <c r="AX497" s="48"/>
      <c r="AY497" s="48"/>
      <c r="AZ497" s="48"/>
      <c r="BA497" s="48"/>
      <c r="BB497" s="48"/>
      <c r="BC497" s="48"/>
      <c r="BD497" s="48"/>
    </row>
    <row r="498" spans="1:56" ht="2.25" customHeight="1" x14ac:dyDescent="0.3">
      <c r="A498" s="77"/>
      <c r="B498" s="48"/>
      <c r="C498" s="48"/>
      <c r="D498" s="48"/>
      <c r="E498" s="48"/>
      <c r="F498" s="48"/>
      <c r="G498" s="48"/>
      <c r="H498" s="48"/>
      <c r="I498" s="70"/>
      <c r="J498" s="70"/>
      <c r="K498" s="70"/>
      <c r="L498" s="70"/>
      <c r="M498" s="70"/>
      <c r="N498" s="70"/>
      <c r="O498" s="70"/>
      <c r="P498" s="70"/>
      <c r="Q498" s="70"/>
      <c r="R498" s="70"/>
      <c r="S498" s="70"/>
      <c r="T498" s="70"/>
      <c r="U498" s="70"/>
      <c r="V498" s="70"/>
      <c r="W498" s="70"/>
      <c r="X498" s="70"/>
      <c r="Y498" s="70"/>
      <c r="Z498" s="70"/>
      <c r="AA498" s="70"/>
      <c r="AB498" s="70"/>
      <c r="AC498" s="70"/>
      <c r="AD498" s="70"/>
      <c r="AE498" s="70"/>
      <c r="AF498" s="48"/>
      <c r="AG498" s="48"/>
      <c r="AH498" s="48"/>
      <c r="AI498" s="48"/>
      <c r="AJ498" s="48"/>
      <c r="AK498" s="48"/>
      <c r="AL498" s="48"/>
      <c r="AM498" s="48"/>
      <c r="AN498" s="48"/>
      <c r="AO498" s="48"/>
      <c r="AP498" s="48"/>
      <c r="AQ498" s="48"/>
      <c r="AR498" s="48"/>
      <c r="AS498" s="48"/>
      <c r="AT498" s="48"/>
      <c r="AU498" s="48"/>
      <c r="AV498" s="48"/>
      <c r="AW498" s="48"/>
      <c r="AX498" s="48"/>
      <c r="AY498" s="48"/>
      <c r="AZ498" s="48"/>
      <c r="BA498" s="48"/>
      <c r="BB498" s="48"/>
      <c r="BC498" s="48"/>
      <c r="BD498" s="48"/>
    </row>
    <row r="499" spans="1:56" ht="15" customHeight="1" x14ac:dyDescent="0.3">
      <c r="A499" s="77"/>
      <c r="B499" s="203"/>
      <c r="C499" s="204"/>
      <c r="D499" s="204"/>
      <c r="E499" s="205"/>
      <c r="F499" s="48"/>
      <c r="G499" s="48"/>
      <c r="H499" s="48"/>
      <c r="I499" s="192"/>
      <c r="J499" s="193"/>
      <c r="K499" s="193"/>
      <c r="L499" s="193"/>
      <c r="M499" s="193"/>
      <c r="N499" s="194"/>
      <c r="O499" s="70" t="s">
        <v>174</v>
      </c>
      <c r="P499" s="70"/>
      <c r="Q499" s="48"/>
      <c r="R499" s="48"/>
      <c r="S499" s="196"/>
      <c r="T499" s="197"/>
      <c r="U499" s="197"/>
      <c r="V499" s="198"/>
      <c r="W499" s="70"/>
      <c r="X499" s="48"/>
      <c r="Y499" s="48"/>
      <c r="Z499" s="48"/>
      <c r="AA499" s="48"/>
      <c r="AB499" s="199">
        <f>IF(S499=0,I499,IF(S499&lt;1920,I499*0.7,IF(S499&lt;1970,I499*0.9,I499)))</f>
        <v>0</v>
      </c>
      <c r="AC499" s="200"/>
      <c r="AD499" s="200"/>
      <c r="AE499" s="200"/>
      <c r="AF499" s="200"/>
      <c r="AG499" s="201"/>
      <c r="AH499" s="70" t="s">
        <v>174</v>
      </c>
      <c r="AI499" s="70"/>
      <c r="AJ499" s="48"/>
      <c r="AK499" s="48"/>
      <c r="AL499" s="48"/>
      <c r="AM499" s="48"/>
      <c r="AN499" s="48"/>
      <c r="AO499" s="48"/>
      <c r="AP499" s="48"/>
      <c r="AQ499" s="48"/>
      <c r="AR499" s="48"/>
      <c r="AS499" s="48"/>
      <c r="AT499" s="48"/>
      <c r="AU499" s="48"/>
      <c r="AV499" s="48"/>
      <c r="AW499" s="48"/>
      <c r="AX499" s="48"/>
      <c r="AY499" s="48"/>
      <c r="AZ499" s="48"/>
      <c r="BA499" s="48"/>
      <c r="BB499" s="48"/>
      <c r="BC499" s="48"/>
      <c r="BD499" s="48"/>
    </row>
    <row r="500" spans="1:56" ht="2.25" customHeight="1" x14ac:dyDescent="0.3">
      <c r="A500" s="77"/>
      <c r="B500" s="48"/>
      <c r="C500" s="48"/>
      <c r="D500" s="48"/>
      <c r="E500" s="48"/>
      <c r="F500" s="48"/>
      <c r="G500" s="48"/>
      <c r="H500" s="48"/>
      <c r="I500" s="48"/>
      <c r="J500" s="48"/>
      <c r="K500" s="70"/>
      <c r="L500" s="70"/>
      <c r="M500" s="70"/>
      <c r="N500" s="70"/>
      <c r="O500" s="70"/>
      <c r="P500" s="70"/>
      <c r="Q500" s="48"/>
      <c r="R500" s="48"/>
      <c r="S500" s="70"/>
      <c r="T500" s="70"/>
      <c r="U500" s="70"/>
      <c r="V500" s="70"/>
      <c r="W500" s="48"/>
      <c r="X500" s="48"/>
      <c r="Y500" s="48"/>
      <c r="Z500" s="48"/>
      <c r="AA500" s="48"/>
      <c r="AB500" s="48"/>
      <c r="AC500" s="48"/>
      <c r="AD500" s="48"/>
      <c r="AE500" s="48"/>
      <c r="AF500" s="48"/>
      <c r="AG500" s="70"/>
      <c r="AH500" s="70"/>
      <c r="AI500" s="70"/>
      <c r="AJ500" s="48"/>
      <c r="AK500" s="48"/>
      <c r="AL500" s="48"/>
      <c r="AM500" s="48"/>
      <c r="AN500" s="48"/>
      <c r="AO500" s="48"/>
      <c r="AP500" s="48"/>
      <c r="AQ500" s="48"/>
      <c r="AR500" s="48"/>
      <c r="AS500" s="48"/>
      <c r="AT500" s="48"/>
      <c r="AU500" s="48"/>
      <c r="AV500" s="48"/>
      <c r="AW500" s="48"/>
      <c r="AX500" s="48"/>
      <c r="AY500" s="48"/>
      <c r="AZ500" s="48"/>
      <c r="BA500" s="48"/>
      <c r="BB500" s="48"/>
      <c r="BC500" s="48"/>
      <c r="BD500" s="48"/>
    </row>
    <row r="501" spans="1:56" ht="15" customHeight="1" x14ac:dyDescent="0.3">
      <c r="A501" s="77"/>
      <c r="B501" s="203"/>
      <c r="C501" s="204"/>
      <c r="D501" s="204"/>
      <c r="E501" s="205"/>
      <c r="F501" s="48"/>
      <c r="G501" s="48"/>
      <c r="H501" s="48"/>
      <c r="I501" s="192"/>
      <c r="J501" s="193"/>
      <c r="K501" s="193"/>
      <c r="L501" s="193"/>
      <c r="M501" s="193"/>
      <c r="N501" s="194"/>
      <c r="O501" s="70" t="s">
        <v>174</v>
      </c>
      <c r="P501" s="70"/>
      <c r="Q501" s="48"/>
      <c r="R501" s="48"/>
      <c r="S501" s="196"/>
      <c r="T501" s="197"/>
      <c r="U501" s="197"/>
      <c r="V501" s="198"/>
      <c r="W501" s="48"/>
      <c r="X501" s="48"/>
      <c r="Y501" s="48"/>
      <c r="Z501" s="48"/>
      <c r="AA501" s="48"/>
      <c r="AB501" s="199">
        <f>IF(S501=0,I501,IF(S501&lt;1920,I501*0.7,IF(S501&lt;1970,I501*0.9,I501)))</f>
        <v>0</v>
      </c>
      <c r="AC501" s="200"/>
      <c r="AD501" s="200"/>
      <c r="AE501" s="200"/>
      <c r="AF501" s="200"/>
      <c r="AG501" s="201"/>
      <c r="AH501" s="70" t="s">
        <v>174</v>
      </c>
      <c r="AI501" s="70"/>
      <c r="AJ501" s="48"/>
      <c r="AK501" s="48"/>
      <c r="AL501" s="48"/>
      <c r="AM501" s="48"/>
      <c r="AN501" s="48"/>
      <c r="AO501" s="48"/>
      <c r="AP501" s="48"/>
      <c r="AQ501" s="48"/>
      <c r="AR501" s="48"/>
      <c r="AS501" s="48"/>
      <c r="AT501" s="48"/>
      <c r="AU501" s="48"/>
      <c r="AV501" s="48"/>
      <c r="AW501" s="48"/>
      <c r="AX501" s="48"/>
      <c r="AY501" s="48"/>
      <c r="AZ501" s="48"/>
      <c r="BA501" s="48"/>
      <c r="BB501" s="48"/>
      <c r="BC501" s="48"/>
      <c r="BD501" s="48"/>
    </row>
    <row r="502" spans="1:56" ht="2.25" customHeight="1" x14ac:dyDescent="0.3">
      <c r="A502" s="77"/>
      <c r="B502" s="48"/>
      <c r="C502" s="48"/>
      <c r="D502" s="48"/>
      <c r="E502" s="48"/>
      <c r="F502" s="48"/>
      <c r="G502" s="48"/>
      <c r="H502" s="48"/>
      <c r="I502" s="48"/>
      <c r="J502" s="48"/>
      <c r="K502" s="70"/>
      <c r="L502" s="70"/>
      <c r="M502" s="70"/>
      <c r="N502" s="70"/>
      <c r="O502" s="70"/>
      <c r="P502" s="70"/>
      <c r="Q502" s="48"/>
      <c r="R502" s="48"/>
      <c r="S502" s="70"/>
      <c r="T502" s="70"/>
      <c r="U502" s="70"/>
      <c r="V502" s="70"/>
      <c r="W502" s="48"/>
      <c r="X502" s="48"/>
      <c r="Y502" s="48"/>
      <c r="Z502" s="48"/>
      <c r="AA502" s="48"/>
      <c r="AB502" s="48"/>
      <c r="AC502" s="48"/>
      <c r="AD502" s="48"/>
      <c r="AE502" s="48"/>
      <c r="AF502" s="48"/>
      <c r="AG502" s="70"/>
      <c r="AH502" s="70"/>
      <c r="AI502" s="70"/>
      <c r="AJ502" s="48"/>
      <c r="AK502" s="48"/>
      <c r="AL502" s="48"/>
      <c r="AM502" s="48"/>
      <c r="AN502" s="48"/>
      <c r="AO502" s="48"/>
      <c r="AP502" s="48"/>
      <c r="AQ502" s="48"/>
      <c r="AR502" s="48"/>
      <c r="AS502" s="48"/>
      <c r="AT502" s="48"/>
      <c r="AU502" s="48"/>
      <c r="AV502" s="48"/>
      <c r="AW502" s="48"/>
      <c r="AX502" s="48"/>
      <c r="AY502" s="48"/>
      <c r="AZ502" s="48"/>
      <c r="BA502" s="48"/>
      <c r="BB502" s="48"/>
      <c r="BC502" s="48"/>
      <c r="BD502" s="48"/>
    </row>
    <row r="503" spans="1:56" ht="15" customHeight="1" x14ac:dyDescent="0.3">
      <c r="A503" s="77"/>
      <c r="B503" s="203"/>
      <c r="C503" s="204"/>
      <c r="D503" s="204"/>
      <c r="E503" s="205"/>
      <c r="F503" s="48"/>
      <c r="G503" s="48"/>
      <c r="H503" s="48"/>
      <c r="I503" s="192"/>
      <c r="J503" s="193"/>
      <c r="K503" s="193"/>
      <c r="L503" s="193"/>
      <c r="M503" s="193"/>
      <c r="N503" s="194"/>
      <c r="O503" s="70" t="s">
        <v>174</v>
      </c>
      <c r="P503" s="70"/>
      <c r="Q503" s="48"/>
      <c r="R503" s="48"/>
      <c r="S503" s="196"/>
      <c r="T503" s="197"/>
      <c r="U503" s="197"/>
      <c r="V503" s="198"/>
      <c r="W503" s="48"/>
      <c r="X503" s="48"/>
      <c r="Y503" s="48"/>
      <c r="Z503" s="48"/>
      <c r="AA503" s="48"/>
      <c r="AB503" s="199">
        <f>IF(S503=0,I503,IF(S503&lt;1920,I503*0.7,IF(S503&lt;1970,I503*0.9,I503)))</f>
        <v>0</v>
      </c>
      <c r="AC503" s="200"/>
      <c r="AD503" s="200"/>
      <c r="AE503" s="200"/>
      <c r="AF503" s="200"/>
      <c r="AG503" s="201"/>
      <c r="AH503" s="70" t="s">
        <v>174</v>
      </c>
      <c r="AI503" s="70"/>
      <c r="AJ503" s="48"/>
      <c r="AK503" s="48"/>
      <c r="AL503" s="48"/>
      <c r="AM503" s="48"/>
      <c r="AN503" s="48"/>
      <c r="AO503" s="48"/>
      <c r="AP503" s="48"/>
      <c r="AQ503" s="48"/>
      <c r="AR503" s="48"/>
      <c r="AS503" s="48"/>
      <c r="AT503" s="48"/>
      <c r="AU503" s="48"/>
      <c r="AV503" s="48"/>
      <c r="AW503" s="48"/>
      <c r="AX503" s="48"/>
      <c r="AY503" s="48"/>
      <c r="AZ503" s="48"/>
      <c r="BA503" s="48"/>
      <c r="BB503" s="48"/>
      <c r="BC503" s="48"/>
      <c r="BD503" s="48"/>
    </row>
    <row r="504" spans="1:56" ht="15" customHeight="1" x14ac:dyDescent="0.3">
      <c r="A504" s="66"/>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c r="AA504" s="48"/>
      <c r="AB504" s="48"/>
      <c r="AC504" s="48"/>
      <c r="AD504" s="48"/>
      <c r="AE504" s="48"/>
      <c r="AF504" s="48"/>
      <c r="AG504" s="48"/>
      <c r="AH504" s="48"/>
      <c r="AI504" s="48"/>
      <c r="AJ504" s="48"/>
      <c r="AK504" s="48"/>
      <c r="AL504" s="48"/>
      <c r="AM504" s="48"/>
      <c r="AN504" s="48"/>
      <c r="AO504" s="48"/>
      <c r="AP504" s="48"/>
      <c r="AQ504" s="48"/>
      <c r="AR504" s="48"/>
      <c r="AS504" s="48"/>
      <c r="AT504" s="48"/>
      <c r="AU504" s="48"/>
      <c r="AV504" s="48"/>
      <c r="AW504" s="48"/>
      <c r="AX504" s="48"/>
      <c r="AY504" s="48"/>
      <c r="AZ504" s="48"/>
      <c r="BA504" s="48"/>
      <c r="BB504" s="48"/>
      <c r="BC504" s="48"/>
      <c r="BD504" s="48"/>
    </row>
    <row r="505" spans="1:56" ht="15" customHeight="1" x14ac:dyDescent="0.3">
      <c r="A505" s="77">
        <v>48</v>
      </c>
      <c r="B505" s="103" t="s">
        <v>200</v>
      </c>
      <c r="C505" s="103"/>
      <c r="D505" s="103"/>
      <c r="E505" s="103"/>
      <c r="F505" s="103"/>
      <c r="G505" s="103"/>
      <c r="H505" s="103"/>
      <c r="I505" s="103"/>
      <c r="J505" s="103"/>
      <c r="K505" s="103"/>
      <c r="L505" s="103"/>
      <c r="M505" s="103"/>
      <c r="N505" s="103"/>
      <c r="O505" s="103"/>
      <c r="P505" s="103"/>
      <c r="Q505" s="103"/>
      <c r="R505" s="103"/>
      <c r="S505" s="103"/>
      <c r="T505" s="103"/>
      <c r="U505" s="103"/>
      <c r="V505" s="103"/>
      <c r="W505" s="103"/>
      <c r="X505" s="103"/>
      <c r="Y505" s="103"/>
      <c r="Z505" s="103"/>
      <c r="AA505" s="103"/>
      <c r="AB505" s="103"/>
      <c r="AC505" s="103"/>
      <c r="AD505" s="103"/>
      <c r="AE505" s="103"/>
      <c r="AF505" s="103"/>
      <c r="AG505" s="103"/>
      <c r="AH505" s="103"/>
      <c r="AI505" s="103"/>
      <c r="AJ505" s="103"/>
      <c r="AK505" s="103"/>
      <c r="AL505" s="103"/>
      <c r="AM505" s="103"/>
      <c r="AN505" s="103"/>
      <c r="AO505" s="103"/>
      <c r="AP505" s="103"/>
      <c r="AQ505" s="48"/>
      <c r="AR505" s="48"/>
      <c r="AS505" s="48"/>
      <c r="AT505" s="48"/>
      <c r="AU505" s="48"/>
      <c r="AV505" s="48"/>
      <c r="AW505" s="48"/>
      <c r="AX505" s="48"/>
      <c r="AY505" s="48"/>
      <c r="AZ505" s="48"/>
      <c r="BA505" s="48"/>
      <c r="BB505" s="48"/>
      <c r="BC505" s="48"/>
      <c r="BD505" s="48"/>
    </row>
    <row r="506" spans="1:56" ht="15" customHeight="1" x14ac:dyDescent="0.3">
      <c r="A506" s="77"/>
      <c r="B506" s="103"/>
      <c r="C506" s="103"/>
      <c r="D506" s="103"/>
      <c r="E506" s="103"/>
      <c r="F506" s="103"/>
      <c r="G506" s="103"/>
      <c r="H506" s="103"/>
      <c r="I506" s="103"/>
      <c r="J506" s="103"/>
      <c r="K506" s="103"/>
      <c r="L506" s="103"/>
      <c r="M506" s="103"/>
      <c r="N506" s="103"/>
      <c r="O506" s="103"/>
      <c r="P506" s="103"/>
      <c r="Q506" s="103"/>
      <c r="R506" s="103"/>
      <c r="S506" s="103"/>
      <c r="T506" s="103"/>
      <c r="U506" s="103"/>
      <c r="V506" s="103"/>
      <c r="W506" s="103"/>
      <c r="X506" s="103"/>
      <c r="Y506" s="103"/>
      <c r="Z506" s="103"/>
      <c r="AA506" s="103"/>
      <c r="AB506" s="103"/>
      <c r="AC506" s="103"/>
      <c r="AD506" s="103"/>
      <c r="AE506" s="103"/>
      <c r="AF506" s="103"/>
      <c r="AG506" s="103"/>
      <c r="AH506" s="103"/>
      <c r="AI506" s="103"/>
      <c r="AJ506" s="103"/>
      <c r="AK506" s="103"/>
      <c r="AL506" s="103"/>
      <c r="AM506" s="103"/>
      <c r="AN506" s="103"/>
      <c r="AO506" s="103"/>
      <c r="AP506" s="103"/>
      <c r="AQ506" s="48"/>
      <c r="AR506" s="48"/>
      <c r="AS506" s="48"/>
      <c r="AT506" s="48"/>
      <c r="AU506" s="48"/>
      <c r="AV506" s="48"/>
      <c r="AW506" s="48"/>
      <c r="AX506" s="48"/>
      <c r="AY506" s="48"/>
      <c r="AZ506" s="48"/>
      <c r="BA506" s="48"/>
      <c r="BB506" s="48"/>
      <c r="BC506" s="48"/>
      <c r="BD506" s="48"/>
    </row>
    <row r="507" spans="1:56" ht="15" customHeight="1" x14ac:dyDescent="0.3">
      <c r="A507" s="77"/>
      <c r="B507" s="103"/>
      <c r="C507" s="103"/>
      <c r="D507" s="103"/>
      <c r="E507" s="103"/>
      <c r="F507" s="103"/>
      <c r="G507" s="103"/>
      <c r="H507" s="103"/>
      <c r="I507" s="103"/>
      <c r="J507" s="103"/>
      <c r="K507" s="103"/>
      <c r="L507" s="103"/>
      <c r="M507" s="103"/>
      <c r="N507" s="103"/>
      <c r="O507" s="103"/>
      <c r="P507" s="103"/>
      <c r="Q507" s="103"/>
      <c r="R507" s="103"/>
      <c r="S507" s="103"/>
      <c r="T507" s="103"/>
      <c r="U507" s="103"/>
      <c r="V507" s="103"/>
      <c r="W507" s="103"/>
      <c r="X507" s="103"/>
      <c r="Y507" s="103"/>
      <c r="Z507" s="103"/>
      <c r="AA507" s="103"/>
      <c r="AB507" s="103"/>
      <c r="AC507" s="103"/>
      <c r="AD507" s="103"/>
      <c r="AE507" s="103"/>
      <c r="AF507" s="103"/>
      <c r="AG507" s="103"/>
      <c r="AH507" s="103"/>
      <c r="AI507" s="103"/>
      <c r="AJ507" s="103"/>
      <c r="AK507" s="103"/>
      <c r="AL507" s="103"/>
      <c r="AM507" s="103"/>
      <c r="AN507" s="103"/>
      <c r="AO507" s="103"/>
      <c r="AP507" s="103"/>
      <c r="AQ507" s="48"/>
      <c r="AR507" s="48"/>
      <c r="AS507" s="48"/>
      <c r="AT507" s="48"/>
      <c r="AU507" s="48"/>
      <c r="AV507" s="48"/>
      <c r="AW507" s="48"/>
      <c r="AX507" s="48"/>
      <c r="AY507" s="48"/>
      <c r="AZ507" s="48"/>
      <c r="BA507" s="48"/>
      <c r="BB507" s="48"/>
      <c r="BC507" s="48"/>
      <c r="BD507" s="48"/>
    </row>
    <row r="508" spans="1:56" ht="15" customHeight="1" x14ac:dyDescent="0.3">
      <c r="A508" s="77"/>
      <c r="B508" s="103"/>
      <c r="C508" s="103"/>
      <c r="D508" s="103"/>
      <c r="E508" s="103"/>
      <c r="F508" s="103"/>
      <c r="G508" s="103"/>
      <c r="H508" s="103"/>
      <c r="I508" s="103"/>
      <c r="J508" s="103"/>
      <c r="K508" s="103"/>
      <c r="L508" s="103"/>
      <c r="M508" s="103"/>
      <c r="N508" s="103"/>
      <c r="O508" s="103"/>
      <c r="P508" s="103"/>
      <c r="Q508" s="103"/>
      <c r="R508" s="103"/>
      <c r="S508" s="103"/>
      <c r="T508" s="103"/>
      <c r="U508" s="103"/>
      <c r="V508" s="103"/>
      <c r="W508" s="103"/>
      <c r="X508" s="103"/>
      <c r="Y508" s="103"/>
      <c r="Z508" s="103"/>
      <c r="AA508" s="103"/>
      <c r="AB508" s="103"/>
      <c r="AC508" s="103"/>
      <c r="AD508" s="103"/>
      <c r="AE508" s="103"/>
      <c r="AF508" s="103"/>
      <c r="AG508" s="103"/>
      <c r="AH508" s="103"/>
      <c r="AI508" s="103"/>
      <c r="AJ508" s="103"/>
      <c r="AK508" s="103"/>
      <c r="AL508" s="103"/>
      <c r="AM508" s="103"/>
      <c r="AN508" s="103"/>
      <c r="AO508" s="103"/>
      <c r="AP508" s="103"/>
      <c r="AQ508" s="48"/>
      <c r="AR508" s="48"/>
      <c r="AS508" s="48"/>
      <c r="AT508" s="48"/>
      <c r="AU508" s="48"/>
      <c r="AV508" s="48"/>
      <c r="AW508" s="48"/>
      <c r="AX508" s="48"/>
      <c r="AY508" s="48"/>
      <c r="AZ508" s="48"/>
      <c r="BA508" s="48"/>
      <c r="BB508" s="48"/>
      <c r="BC508" s="48"/>
      <c r="BD508" s="48"/>
    </row>
    <row r="509" spans="1:56" ht="15" customHeight="1" x14ac:dyDescent="0.3">
      <c r="A509" s="77"/>
      <c r="B509" s="103" t="s">
        <v>201</v>
      </c>
      <c r="C509" s="103"/>
      <c r="D509" s="103"/>
      <c r="E509" s="103"/>
      <c r="F509" s="103"/>
      <c r="G509" s="103"/>
      <c r="H509" s="103"/>
      <c r="I509" s="103"/>
      <c r="J509" s="103"/>
      <c r="K509" s="103"/>
      <c r="L509" s="103"/>
      <c r="M509" s="103"/>
      <c r="N509" s="103"/>
      <c r="O509" s="103"/>
      <c r="P509" s="103"/>
      <c r="Q509" s="103"/>
      <c r="R509" s="103"/>
      <c r="S509" s="103"/>
      <c r="T509" s="103"/>
      <c r="U509" s="103"/>
      <c r="V509" s="103"/>
      <c r="W509" s="103"/>
      <c r="X509" s="103"/>
      <c r="Y509" s="103"/>
      <c r="Z509" s="103"/>
      <c r="AA509" s="103"/>
      <c r="AB509" s="103"/>
      <c r="AC509" s="103"/>
      <c r="AD509" s="103"/>
      <c r="AE509" s="103"/>
      <c r="AF509" s="103"/>
      <c r="AG509" s="103"/>
      <c r="AH509" s="103"/>
      <c r="AI509" s="103"/>
      <c r="AJ509" s="103"/>
      <c r="AK509" s="103"/>
      <c r="AL509" s="103"/>
      <c r="AM509" s="103"/>
      <c r="AN509" s="103"/>
      <c r="AO509" s="103"/>
      <c r="AP509" s="103"/>
      <c r="AQ509" s="48"/>
      <c r="AR509" s="48"/>
      <c r="AS509" s="48"/>
      <c r="AT509" s="48"/>
      <c r="AU509" s="48"/>
      <c r="AV509" s="48"/>
      <c r="AW509" s="48"/>
      <c r="AX509" s="48"/>
      <c r="AY509" s="48"/>
      <c r="AZ509" s="48"/>
      <c r="BA509" s="48"/>
      <c r="BB509" s="48"/>
      <c r="BC509" s="48"/>
      <c r="BD509" s="48"/>
    </row>
    <row r="510" spans="1:56" ht="15" customHeight="1" x14ac:dyDescent="0.3">
      <c r="A510" s="77"/>
      <c r="B510" s="103"/>
      <c r="C510" s="103"/>
      <c r="D510" s="103"/>
      <c r="E510" s="103"/>
      <c r="F510" s="103"/>
      <c r="G510" s="103"/>
      <c r="H510" s="103"/>
      <c r="I510" s="103"/>
      <c r="J510" s="103"/>
      <c r="K510" s="103"/>
      <c r="L510" s="103"/>
      <c r="M510" s="103"/>
      <c r="N510" s="103"/>
      <c r="O510" s="103"/>
      <c r="P510" s="103"/>
      <c r="Q510" s="103"/>
      <c r="R510" s="103"/>
      <c r="S510" s="103"/>
      <c r="T510" s="103"/>
      <c r="U510" s="103"/>
      <c r="V510" s="103"/>
      <c r="W510" s="103"/>
      <c r="X510" s="103"/>
      <c r="Y510" s="103"/>
      <c r="Z510" s="103"/>
      <c r="AA510" s="103"/>
      <c r="AB510" s="103"/>
      <c r="AC510" s="103"/>
      <c r="AD510" s="103"/>
      <c r="AE510" s="103"/>
      <c r="AF510" s="103"/>
      <c r="AG510" s="103"/>
      <c r="AH510" s="103"/>
      <c r="AI510" s="103"/>
      <c r="AJ510" s="103"/>
      <c r="AK510" s="103"/>
      <c r="AL510" s="103"/>
      <c r="AM510" s="103"/>
      <c r="AN510" s="103"/>
      <c r="AO510" s="103"/>
      <c r="AP510" s="103"/>
      <c r="AQ510" s="48"/>
      <c r="AR510" s="48"/>
      <c r="AS510" s="48"/>
      <c r="AT510" s="48"/>
      <c r="AU510" s="48"/>
      <c r="AV510" s="48"/>
      <c r="AW510" s="48"/>
      <c r="AX510" s="48"/>
      <c r="AY510" s="48"/>
      <c r="AZ510" s="48"/>
      <c r="BA510" s="48"/>
      <c r="BB510" s="48"/>
      <c r="BC510" s="48"/>
      <c r="BD510" s="48"/>
    </row>
    <row r="511" spans="1:56" ht="13.5" customHeight="1" x14ac:dyDescent="0.3">
      <c r="A511" s="77"/>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c r="AA511" s="48"/>
      <c r="AB511" s="48"/>
      <c r="AC511" s="48"/>
      <c r="AD511" s="48"/>
      <c r="AE511" s="48"/>
      <c r="AF511" s="48"/>
      <c r="AG511" s="48"/>
      <c r="AH511" s="48"/>
      <c r="AI511" s="48"/>
      <c r="AJ511" s="48"/>
      <c r="AK511" s="48"/>
      <c r="AL511" s="48"/>
      <c r="AM511" s="48"/>
      <c r="AN511" s="48"/>
      <c r="AO511" s="48"/>
      <c r="AP511" s="48"/>
      <c r="AQ511" s="48"/>
      <c r="AR511" s="48"/>
      <c r="AS511" s="48"/>
      <c r="AT511" s="48"/>
      <c r="AU511" s="48"/>
      <c r="AV511" s="48"/>
      <c r="AW511" s="48"/>
      <c r="AX511" s="48"/>
      <c r="AY511" s="48"/>
      <c r="AZ511" s="48"/>
      <c r="BA511" s="48"/>
      <c r="BB511" s="48"/>
      <c r="BC511" s="48"/>
      <c r="BD511" s="48"/>
    </row>
    <row r="512" spans="1:56" ht="13.5" customHeight="1" x14ac:dyDescent="0.3">
      <c r="A512" s="77"/>
      <c r="B512" s="165" t="s">
        <v>196</v>
      </c>
      <c r="C512" s="100"/>
      <c r="D512" s="100"/>
      <c r="E512" s="100"/>
      <c r="F512" s="48"/>
      <c r="G512" s="101" t="s">
        <v>191</v>
      </c>
      <c r="H512" s="210"/>
      <c r="I512" s="210"/>
      <c r="J512" s="210"/>
      <c r="K512" s="210"/>
      <c r="L512" s="210"/>
      <c r="M512" s="210"/>
      <c r="N512" s="210"/>
      <c r="O512" s="70"/>
      <c r="P512" s="102" t="s">
        <v>192</v>
      </c>
      <c r="Q512" s="210"/>
      <c r="R512" s="210"/>
      <c r="S512" s="210"/>
      <c r="T512" s="49"/>
      <c r="U512" s="101" t="s">
        <v>193</v>
      </c>
      <c r="V512" s="206"/>
      <c r="W512" s="206"/>
      <c r="X512" s="206"/>
      <c r="Y512" s="206"/>
      <c r="Z512" s="206"/>
      <c r="AA512" s="206"/>
      <c r="AB512" s="206"/>
      <c r="AC512" s="206"/>
      <c r="AD512" s="210"/>
      <c r="AE512" s="210"/>
      <c r="AF512" s="48"/>
      <c r="AG512" s="101" t="s">
        <v>197</v>
      </c>
      <c r="AH512" s="248"/>
      <c r="AI512" s="248"/>
      <c r="AJ512" s="248"/>
      <c r="AK512" s="248"/>
      <c r="AL512" s="248"/>
      <c r="AM512" s="248"/>
      <c r="AN512" s="248"/>
      <c r="AO512" s="248"/>
      <c r="AP512" s="48"/>
      <c r="AQ512" s="48"/>
      <c r="AR512" s="48"/>
      <c r="AS512" s="48"/>
      <c r="AT512" s="48"/>
      <c r="AU512" s="48"/>
      <c r="AV512" s="48"/>
      <c r="AW512" s="48"/>
      <c r="AX512" s="48"/>
      <c r="AY512" s="48"/>
      <c r="AZ512" s="48"/>
      <c r="BA512" s="48"/>
      <c r="BB512" s="48"/>
      <c r="BC512" s="48"/>
      <c r="BD512" s="48"/>
    </row>
    <row r="513" spans="1:56" ht="13.5" customHeight="1" x14ac:dyDescent="0.3">
      <c r="A513" s="77"/>
      <c r="B513" s="100"/>
      <c r="C513" s="100"/>
      <c r="D513" s="100"/>
      <c r="E513" s="100"/>
      <c r="F513" s="48"/>
      <c r="G513" s="210"/>
      <c r="H513" s="210"/>
      <c r="I513" s="210"/>
      <c r="J513" s="210"/>
      <c r="K513" s="210"/>
      <c r="L513" s="210"/>
      <c r="M513" s="210"/>
      <c r="N513" s="210"/>
      <c r="O513" s="70"/>
      <c r="P513" s="210"/>
      <c r="Q513" s="210"/>
      <c r="R513" s="210"/>
      <c r="S513" s="210"/>
      <c r="T513" s="49"/>
      <c r="U513" s="206"/>
      <c r="V513" s="206"/>
      <c r="W513" s="206"/>
      <c r="X513" s="206"/>
      <c r="Y513" s="206"/>
      <c r="Z513" s="206"/>
      <c r="AA513" s="206"/>
      <c r="AB513" s="206"/>
      <c r="AC513" s="206"/>
      <c r="AD513" s="210"/>
      <c r="AE513" s="210"/>
      <c r="AF513" s="48"/>
      <c r="AG513" s="248"/>
      <c r="AH513" s="248"/>
      <c r="AI513" s="248"/>
      <c r="AJ513" s="248"/>
      <c r="AK513" s="248"/>
      <c r="AL513" s="248"/>
      <c r="AM513" s="248"/>
      <c r="AN513" s="248"/>
      <c r="AO513" s="248"/>
      <c r="AP513" s="48"/>
      <c r="AQ513" s="48"/>
      <c r="AR513" s="48"/>
      <c r="AS513" s="48"/>
      <c r="AT513" s="48"/>
      <c r="AU513" s="48"/>
      <c r="AV513" s="48"/>
      <c r="AW513" s="48"/>
      <c r="AX513" s="48"/>
      <c r="AY513" s="48"/>
      <c r="AZ513" s="48"/>
      <c r="BA513" s="48"/>
      <c r="BB513" s="48"/>
      <c r="BC513" s="48"/>
      <c r="BD513" s="48"/>
    </row>
    <row r="514" spans="1:56" ht="15" customHeight="1" x14ac:dyDescent="0.3">
      <c r="A514" s="77"/>
      <c r="B514" s="48"/>
      <c r="C514" s="48"/>
      <c r="D514" s="48"/>
      <c r="E514" s="48"/>
      <c r="F514" s="48"/>
      <c r="G514" s="48"/>
      <c r="H514" s="48"/>
      <c r="I514" s="70"/>
      <c r="J514" s="70"/>
      <c r="K514" s="70"/>
      <c r="L514" s="70"/>
      <c r="M514" s="70"/>
      <c r="N514" s="70"/>
      <c r="O514" s="70"/>
      <c r="P514" s="70"/>
      <c r="Q514" s="70"/>
      <c r="R514" s="70"/>
      <c r="S514" s="70"/>
      <c r="T514" s="70"/>
      <c r="U514" s="70"/>
      <c r="V514" s="70"/>
      <c r="W514" s="70"/>
      <c r="X514" s="70"/>
      <c r="Y514" s="70"/>
      <c r="Z514" s="70"/>
      <c r="AA514" s="70"/>
      <c r="AB514" s="70"/>
      <c r="AC514" s="70"/>
      <c r="AD514" s="70"/>
      <c r="AE514" s="70"/>
      <c r="AF514" s="48"/>
      <c r="AG514" s="70"/>
      <c r="AH514" s="70"/>
      <c r="AI514" s="70"/>
      <c r="AJ514" s="70"/>
      <c r="AK514" s="70"/>
      <c r="AL514" s="70"/>
      <c r="AM514" s="70"/>
      <c r="AN514" s="70"/>
      <c r="AO514" s="70"/>
      <c r="AP514" s="48"/>
      <c r="AQ514" s="48"/>
      <c r="AR514" s="48"/>
      <c r="AS514" s="48"/>
      <c r="AT514" s="48"/>
      <c r="AU514" s="48"/>
      <c r="AV514" s="48"/>
      <c r="AW514" s="48"/>
      <c r="AX514" s="48"/>
      <c r="AY514" s="48"/>
      <c r="AZ514" s="48"/>
      <c r="BA514" s="48"/>
      <c r="BB514" s="48"/>
      <c r="BC514" s="48"/>
      <c r="BD514" s="48"/>
    </row>
    <row r="515" spans="1:56" ht="15" customHeight="1" x14ac:dyDescent="0.3">
      <c r="A515" s="77"/>
      <c r="B515" s="203"/>
      <c r="C515" s="204"/>
      <c r="D515" s="204"/>
      <c r="E515" s="205"/>
      <c r="F515" s="48"/>
      <c r="G515" s="192"/>
      <c r="H515" s="193"/>
      <c r="I515" s="193"/>
      <c r="J515" s="193"/>
      <c r="K515" s="193"/>
      <c r="L515" s="194"/>
      <c r="M515" s="195" t="s">
        <v>174</v>
      </c>
      <c r="N515" s="195"/>
      <c r="O515" s="70"/>
      <c r="P515" s="196"/>
      <c r="Q515" s="197"/>
      <c r="R515" s="197"/>
      <c r="S515" s="198"/>
      <c r="T515" s="48"/>
      <c r="U515" s="70"/>
      <c r="V515" s="70"/>
      <c r="W515" s="70"/>
      <c r="X515" s="136">
        <f>IF(P515=0,G515,IF(P515&lt;1920,G515*0.7,IF(P515&lt;1970,G515*0.9,G515)))</f>
        <v>0</v>
      </c>
      <c r="Y515" s="137"/>
      <c r="Z515" s="137"/>
      <c r="AA515" s="137"/>
      <c r="AB515" s="137"/>
      <c r="AC515" s="138"/>
      <c r="AD515" s="195" t="s">
        <v>174</v>
      </c>
      <c r="AE515" s="195"/>
      <c r="AF515" s="48"/>
      <c r="AG515" s="202"/>
      <c r="AH515" s="202"/>
      <c r="AI515" s="202"/>
      <c r="AJ515" s="202"/>
      <c r="AK515" s="70"/>
      <c r="AL515" s="70"/>
      <c r="AM515" s="70"/>
      <c r="AN515" s="70"/>
      <c r="AO515" s="70"/>
      <c r="AP515" s="48"/>
      <c r="AQ515" s="48"/>
      <c r="AR515" s="48"/>
      <c r="AS515" s="48"/>
      <c r="AT515" s="48"/>
      <c r="AU515" s="48"/>
      <c r="AV515" s="48"/>
      <c r="AW515" s="48"/>
      <c r="AX515" s="48"/>
      <c r="AY515" s="48"/>
      <c r="AZ515" s="48"/>
      <c r="BA515" s="48"/>
      <c r="BB515" s="48"/>
      <c r="BC515" s="48"/>
      <c r="BD515" s="48"/>
    </row>
    <row r="516" spans="1:56" ht="2.25" customHeight="1" x14ac:dyDescent="0.3">
      <c r="A516" s="77"/>
      <c r="B516" s="25"/>
      <c r="C516" s="25"/>
      <c r="D516" s="25"/>
      <c r="E516" s="25"/>
      <c r="F516" s="48"/>
      <c r="G516" s="48"/>
      <c r="H516" s="48"/>
      <c r="I516" s="70"/>
      <c r="J516" s="70"/>
      <c r="K516" s="70"/>
      <c r="L516" s="70"/>
      <c r="M516" s="70"/>
      <c r="N516" s="70"/>
      <c r="O516" s="70"/>
      <c r="P516" s="70"/>
      <c r="Q516" s="70"/>
      <c r="R516" s="70"/>
      <c r="S516" s="70"/>
      <c r="T516" s="70"/>
      <c r="U516" s="70"/>
      <c r="V516" s="70"/>
      <c r="W516" s="48"/>
      <c r="X516" s="48"/>
      <c r="Y516" s="48"/>
      <c r="Z516" s="48"/>
      <c r="AA516" s="48"/>
      <c r="AB516" s="48"/>
      <c r="AC516" s="70"/>
      <c r="AD516" s="70"/>
      <c r="AE516" s="70"/>
      <c r="AF516" s="48"/>
      <c r="AG516" s="70"/>
      <c r="AH516" s="70"/>
      <c r="AI516" s="70"/>
      <c r="AJ516" s="70"/>
      <c r="AK516" s="70"/>
      <c r="AL516" s="70"/>
      <c r="AM516" s="70"/>
      <c r="AN516" s="70"/>
      <c r="AO516" s="70"/>
      <c r="AP516" s="48"/>
      <c r="AQ516" s="48"/>
      <c r="AR516" s="48"/>
      <c r="AS516" s="48"/>
      <c r="AT516" s="48"/>
      <c r="AU516" s="48"/>
      <c r="AV516" s="48"/>
      <c r="AW516" s="48"/>
      <c r="AX516" s="48"/>
      <c r="AY516" s="48"/>
      <c r="AZ516" s="48"/>
      <c r="BA516" s="48"/>
      <c r="BB516" s="48"/>
      <c r="BC516" s="48"/>
      <c r="BD516" s="48"/>
    </row>
    <row r="517" spans="1:56" ht="15" customHeight="1" x14ac:dyDescent="0.3">
      <c r="A517" s="77"/>
      <c r="B517" s="203"/>
      <c r="C517" s="204"/>
      <c r="D517" s="204"/>
      <c r="E517" s="205"/>
      <c r="F517" s="48"/>
      <c r="G517" s="192"/>
      <c r="H517" s="193"/>
      <c r="I517" s="193"/>
      <c r="J517" s="193"/>
      <c r="K517" s="193"/>
      <c r="L517" s="194"/>
      <c r="M517" s="195" t="s">
        <v>174</v>
      </c>
      <c r="N517" s="195"/>
      <c r="O517" s="70"/>
      <c r="P517" s="196"/>
      <c r="Q517" s="197"/>
      <c r="R517" s="197"/>
      <c r="S517" s="198"/>
      <c r="T517" s="48"/>
      <c r="U517" s="70"/>
      <c r="V517" s="70"/>
      <c r="W517" s="48"/>
      <c r="X517" s="136">
        <f>IF(P517=0,G517,IF(P517&lt;1920,G517*0.7,IF(P517&lt;1970,G517*0.9,G517)))</f>
        <v>0</v>
      </c>
      <c r="Y517" s="137"/>
      <c r="Z517" s="137"/>
      <c r="AA517" s="137"/>
      <c r="AB517" s="137"/>
      <c r="AC517" s="138"/>
      <c r="AD517" s="195" t="s">
        <v>174</v>
      </c>
      <c r="AE517" s="195"/>
      <c r="AF517" s="48"/>
      <c r="AG517" s="202"/>
      <c r="AH517" s="202"/>
      <c r="AI517" s="202"/>
      <c r="AJ517" s="202"/>
      <c r="AK517" s="70"/>
      <c r="AL517" s="70"/>
      <c r="AM517" s="70"/>
      <c r="AN517" s="70"/>
      <c r="AO517" s="70"/>
      <c r="AP517" s="48"/>
      <c r="AQ517" s="48"/>
      <c r="AR517" s="48"/>
      <c r="AS517" s="48"/>
      <c r="AT517" s="48"/>
      <c r="AU517" s="48"/>
      <c r="AV517" s="48"/>
      <c r="AW517" s="48"/>
      <c r="AX517" s="48"/>
      <c r="AY517" s="48"/>
      <c r="AZ517" s="48"/>
      <c r="BA517" s="48"/>
      <c r="BB517" s="48"/>
      <c r="BC517" s="48"/>
      <c r="BD517" s="48"/>
    </row>
    <row r="518" spans="1:56" ht="15" customHeight="1" x14ac:dyDescent="0.3">
      <c r="A518" s="77"/>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c r="AA518" s="48"/>
      <c r="AB518" s="48"/>
      <c r="AC518" s="48"/>
      <c r="AD518" s="48"/>
      <c r="AE518" s="48"/>
      <c r="AF518" s="48"/>
      <c r="AG518" s="48"/>
      <c r="AH518" s="48"/>
      <c r="AI518" s="48"/>
      <c r="AJ518" s="48"/>
      <c r="AK518" s="48"/>
      <c r="AL518" s="48"/>
      <c r="AM518" s="48"/>
      <c r="AN518" s="48"/>
      <c r="AO518" s="48"/>
      <c r="AP518" s="48"/>
      <c r="AQ518" s="48"/>
      <c r="AR518" s="48"/>
      <c r="AS518" s="48"/>
      <c r="AT518" s="48"/>
      <c r="AU518" s="48"/>
      <c r="AV518" s="48"/>
      <c r="AW518" s="48"/>
      <c r="AX518" s="48"/>
      <c r="AY518" s="48"/>
      <c r="AZ518" s="48"/>
      <c r="BA518" s="48"/>
      <c r="BB518" s="48"/>
      <c r="BC518" s="48"/>
      <c r="BD518" s="48"/>
    </row>
    <row r="519" spans="1:56" ht="15" customHeight="1" x14ac:dyDescent="0.3">
      <c r="A519" s="77">
        <v>49</v>
      </c>
      <c r="B519" s="68" t="s">
        <v>202</v>
      </c>
      <c r="C519" s="68"/>
      <c r="D519" s="68"/>
      <c r="E519" s="68"/>
      <c r="F519" s="68"/>
      <c r="G519" s="68"/>
      <c r="H519" s="68"/>
      <c r="I519" s="68"/>
      <c r="J519" s="68"/>
      <c r="K519" s="68"/>
      <c r="L519" s="68"/>
      <c r="M519" s="68"/>
      <c r="N519" s="68"/>
      <c r="O519" s="68"/>
      <c r="P519" s="68"/>
      <c r="Q519" s="68"/>
      <c r="R519" s="68"/>
      <c r="S519" s="68"/>
      <c r="T519" s="68"/>
      <c r="U519" s="68"/>
      <c r="V519" s="68"/>
      <c r="W519" s="68"/>
      <c r="X519" s="68"/>
      <c r="Y519" s="68"/>
      <c r="Z519" s="68"/>
      <c r="AA519" s="68"/>
      <c r="AB519" s="68"/>
      <c r="AC519" s="68"/>
      <c r="AD519" s="68"/>
      <c r="AE519" s="68"/>
      <c r="AF519" s="22"/>
      <c r="AG519" s="22"/>
      <c r="AH519" s="22"/>
      <c r="AI519" s="22"/>
      <c r="AJ519" s="245">
        <f>IF((SUM(AB499,AB501,AB503)-SUM(X515,X517))&gt;0,(SUM(AB499,AB501,AB503)-SUM(X515,X517)),IF((SUM(AB499,AB501,AB503)-SUM(X515,X517))&lt;0,0,0))</f>
        <v>0</v>
      </c>
      <c r="AK519" s="246"/>
      <c r="AL519" s="246"/>
      <c r="AM519" s="246"/>
      <c r="AN519" s="246"/>
      <c r="AO519" s="247"/>
      <c r="AP519" s="70" t="s">
        <v>174</v>
      </c>
      <c r="AQ519" s="48"/>
      <c r="AR519" s="48"/>
      <c r="AS519" s="48"/>
      <c r="AT519" s="48"/>
      <c r="AU519" s="48"/>
      <c r="AV519" s="48"/>
      <c r="AW519" s="48"/>
      <c r="AX519" s="48"/>
      <c r="AY519" s="48"/>
      <c r="AZ519" s="48"/>
      <c r="BA519" s="48"/>
      <c r="BB519" s="48"/>
      <c r="BC519" s="48"/>
      <c r="BD519" s="48"/>
    </row>
    <row r="520" spans="1:56" ht="15" customHeight="1" x14ac:dyDescent="0.3">
      <c r="A520" s="77"/>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c r="AA520" s="48"/>
      <c r="AB520" s="48"/>
      <c r="AC520" s="48"/>
      <c r="AD520" s="48"/>
      <c r="AE520" s="48"/>
      <c r="AF520" s="48"/>
      <c r="AG520" s="48"/>
      <c r="AH520" s="48"/>
      <c r="AI520" s="48"/>
      <c r="AJ520" s="48"/>
      <c r="AK520" s="48"/>
      <c r="AL520" s="48"/>
      <c r="AM520" s="48"/>
      <c r="AN520" s="48"/>
      <c r="AO520" s="48"/>
      <c r="AP520" s="48"/>
      <c r="AQ520" s="48"/>
      <c r="AR520" s="48"/>
      <c r="AS520" s="48"/>
      <c r="AT520" s="48"/>
      <c r="AU520" s="48"/>
      <c r="AV520" s="48"/>
      <c r="AW520" s="48"/>
      <c r="AX520" s="48"/>
      <c r="AY520" s="48"/>
      <c r="AZ520" s="48"/>
      <c r="BA520" s="48"/>
      <c r="BB520" s="48"/>
      <c r="BC520" s="48"/>
      <c r="BD520" s="48"/>
    </row>
    <row r="521" spans="1:56" ht="15" customHeight="1" x14ac:dyDescent="0.3">
      <c r="A521" s="77">
        <v>50</v>
      </c>
      <c r="B521" s="164" t="s">
        <v>203</v>
      </c>
      <c r="C521" s="131"/>
      <c r="D521" s="131"/>
      <c r="E521" s="131"/>
      <c r="F521" s="131"/>
      <c r="G521" s="131"/>
      <c r="H521" s="131"/>
      <c r="I521" s="131"/>
      <c r="J521" s="131"/>
      <c r="K521" s="131"/>
      <c r="L521" s="131"/>
      <c r="M521" s="131"/>
      <c r="N521" s="131"/>
      <c r="O521" s="131"/>
      <c r="P521" s="131"/>
      <c r="Q521" s="131"/>
      <c r="R521" s="131"/>
      <c r="S521" s="131"/>
      <c r="T521" s="131"/>
      <c r="U521" s="131"/>
      <c r="V521" s="131"/>
      <c r="W521" s="131"/>
      <c r="X521" s="131"/>
      <c r="Y521" s="131"/>
      <c r="Z521" s="131"/>
      <c r="AA521" s="131"/>
      <c r="AB521" s="131"/>
      <c r="AC521" s="131"/>
      <c r="AD521" s="131"/>
      <c r="AE521" s="131"/>
      <c r="AF521" s="131"/>
      <c r="AG521" s="131"/>
      <c r="AH521" s="131"/>
      <c r="AI521" s="131"/>
      <c r="AJ521" s="131"/>
      <c r="AK521" s="131"/>
      <c r="AL521" s="131"/>
      <c r="AM521" s="131"/>
      <c r="AN521" s="131"/>
      <c r="AO521" s="131"/>
      <c r="AP521" s="131"/>
      <c r="AQ521" s="48"/>
      <c r="AR521" s="48"/>
      <c r="AS521" s="48"/>
      <c r="AT521" s="48"/>
      <c r="AU521" s="48"/>
      <c r="AV521" s="48"/>
      <c r="AW521" s="48"/>
      <c r="AX521" s="48"/>
      <c r="AY521" s="48"/>
      <c r="AZ521" s="48"/>
      <c r="BA521" s="48"/>
      <c r="BB521" s="48"/>
      <c r="BC521" s="48"/>
      <c r="BD521" s="48"/>
    </row>
    <row r="522" spans="1:56" ht="15" customHeight="1" x14ac:dyDescent="0.3">
      <c r="A522" s="77"/>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c r="AA522" s="48"/>
      <c r="AB522" s="48"/>
      <c r="AC522" s="48"/>
      <c r="AD522" s="48"/>
      <c r="AE522" s="48"/>
      <c r="AF522" s="48"/>
      <c r="AG522" s="48"/>
      <c r="AH522" s="48"/>
      <c r="AI522" s="48"/>
      <c r="AJ522" s="48"/>
      <c r="AK522" s="48"/>
      <c r="AL522" s="48"/>
      <c r="AM522" s="48"/>
      <c r="AN522" s="48"/>
      <c r="AO522" s="48"/>
      <c r="AP522" s="48"/>
      <c r="AQ522" s="48"/>
      <c r="AR522" s="48"/>
      <c r="AS522" s="48"/>
      <c r="AT522" s="48"/>
      <c r="AU522" s="48"/>
      <c r="AV522" s="48"/>
      <c r="AW522" s="48"/>
      <c r="AX522" s="48"/>
      <c r="AY522" s="48"/>
      <c r="AZ522" s="48"/>
      <c r="BA522" s="48"/>
      <c r="BB522" s="48"/>
      <c r="BC522" s="48"/>
      <c r="BD522" s="48"/>
    </row>
    <row r="523" spans="1:56" ht="15" customHeight="1" x14ac:dyDescent="0.3">
      <c r="A523" s="77"/>
      <c r="B523" s="135" t="s">
        <v>204</v>
      </c>
      <c r="C523" s="131"/>
      <c r="D523" s="131"/>
      <c r="E523" s="131"/>
      <c r="F523" s="131"/>
      <c r="G523" s="131"/>
      <c r="H523" s="131"/>
      <c r="I523" s="131"/>
      <c r="J523" s="131"/>
      <c r="K523" s="131"/>
      <c r="L523" s="131"/>
      <c r="M523" s="131"/>
      <c r="N523" s="131"/>
      <c r="O523" s="131"/>
      <c r="P523" s="48"/>
      <c r="Q523" s="139"/>
      <c r="R523" s="140"/>
      <c r="S523" s="140"/>
      <c r="T523" s="140"/>
      <c r="U523" s="140"/>
      <c r="V523" s="141"/>
      <c r="W523" s="112" t="s">
        <v>174</v>
      </c>
      <c r="X523" s="112"/>
      <c r="Y523" s="48"/>
      <c r="Z523" s="48"/>
      <c r="AA523" s="48"/>
      <c r="AB523" s="48"/>
      <c r="AC523" s="48"/>
      <c r="AD523" s="48"/>
      <c r="AE523" s="48"/>
      <c r="AF523" s="48"/>
      <c r="AG523" s="48"/>
      <c r="AH523" s="48"/>
      <c r="AI523" s="48"/>
      <c r="AJ523" s="48"/>
      <c r="AK523" s="48"/>
      <c r="AL523" s="48"/>
      <c r="AM523" s="48"/>
      <c r="AN523" s="48"/>
      <c r="AO523" s="48"/>
      <c r="AP523" s="48"/>
      <c r="AQ523" s="48"/>
      <c r="AR523" s="48"/>
      <c r="AS523" s="48"/>
      <c r="AT523" s="48"/>
      <c r="AU523" s="48"/>
      <c r="AV523" s="48"/>
      <c r="AW523" s="48"/>
      <c r="AX523" s="48"/>
      <c r="AY523" s="48"/>
      <c r="AZ523" s="48"/>
      <c r="BA523" s="48"/>
      <c r="BB523" s="48"/>
      <c r="BC523" s="48"/>
      <c r="BD523" s="48"/>
    </row>
    <row r="524" spans="1:56" ht="2.25" customHeight="1" x14ac:dyDescent="0.3">
      <c r="A524" s="77"/>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c r="AA524" s="48"/>
      <c r="AB524" s="48"/>
      <c r="AC524" s="48"/>
      <c r="AD524" s="48"/>
      <c r="AE524" s="48"/>
      <c r="AF524" s="48"/>
      <c r="AG524" s="48"/>
      <c r="AH524" s="48"/>
      <c r="AI524" s="48"/>
      <c r="AJ524" s="48"/>
      <c r="AK524" s="48"/>
      <c r="AL524" s="48"/>
      <c r="AM524" s="48"/>
      <c r="AN524" s="48"/>
      <c r="AO524" s="48"/>
      <c r="AP524" s="48"/>
      <c r="AQ524" s="48"/>
      <c r="AR524" s="48"/>
      <c r="AS524" s="48"/>
      <c r="AT524" s="48"/>
      <c r="AU524" s="48"/>
      <c r="AV524" s="48"/>
      <c r="AW524" s="48"/>
      <c r="AX524" s="48"/>
      <c r="AY524" s="48"/>
      <c r="AZ524" s="48"/>
      <c r="BA524" s="48"/>
      <c r="BB524" s="48"/>
      <c r="BC524" s="48"/>
      <c r="BD524" s="48"/>
    </row>
    <row r="525" spans="1:56" ht="15" customHeight="1" x14ac:dyDescent="0.3">
      <c r="A525" s="77"/>
      <c r="B525" s="135" t="s">
        <v>205</v>
      </c>
      <c r="C525" s="131"/>
      <c r="D525" s="131"/>
      <c r="E525" s="131"/>
      <c r="F525" s="131"/>
      <c r="G525" s="131"/>
      <c r="H525" s="131"/>
      <c r="I525" s="131"/>
      <c r="J525" s="131"/>
      <c r="K525" s="131"/>
      <c r="L525" s="131"/>
      <c r="M525" s="131"/>
      <c r="N525" s="131"/>
      <c r="O525" s="131"/>
      <c r="P525" s="48"/>
      <c r="Q525" s="139"/>
      <c r="R525" s="140"/>
      <c r="S525" s="140"/>
      <c r="T525" s="140"/>
      <c r="U525" s="140"/>
      <c r="V525" s="141"/>
      <c r="W525" s="112" t="s">
        <v>174</v>
      </c>
      <c r="X525" s="112"/>
      <c r="Y525" s="48"/>
      <c r="Z525" s="48"/>
      <c r="AA525" s="48"/>
      <c r="AB525" s="48"/>
      <c r="AC525" s="48"/>
      <c r="AD525" s="48"/>
      <c r="AE525" s="48"/>
      <c r="AF525" s="48"/>
      <c r="AG525" s="48"/>
      <c r="AH525" s="48"/>
      <c r="AI525" s="48"/>
      <c r="AJ525" s="48"/>
      <c r="AK525" s="48"/>
      <c r="AL525" s="48"/>
      <c r="AM525" s="48"/>
      <c r="AN525" s="48"/>
      <c r="AO525" s="48"/>
      <c r="AP525" s="48"/>
      <c r="AQ525" s="48"/>
      <c r="AR525" s="48"/>
      <c r="AS525" s="48"/>
      <c r="AT525" s="48"/>
      <c r="AU525" s="48"/>
      <c r="AV525" s="48"/>
      <c r="AW525" s="48"/>
      <c r="AX525" s="48"/>
      <c r="AY525" s="48"/>
      <c r="AZ525" s="48"/>
      <c r="BA525" s="48"/>
      <c r="BB525" s="48"/>
      <c r="BC525" s="48"/>
      <c r="BD525" s="48"/>
    </row>
    <row r="526" spans="1:56" ht="2.25" customHeight="1" x14ac:dyDescent="0.3">
      <c r="A526" s="77"/>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c r="AA526" s="48"/>
      <c r="AB526" s="48"/>
      <c r="AC526" s="48"/>
      <c r="AD526" s="48"/>
      <c r="AE526" s="48"/>
      <c r="AF526" s="48"/>
      <c r="AG526" s="48"/>
      <c r="AH526" s="48"/>
      <c r="AI526" s="48"/>
      <c r="AJ526" s="48"/>
      <c r="AK526" s="48"/>
      <c r="AL526" s="48"/>
      <c r="AM526" s="48"/>
      <c r="AN526" s="48"/>
      <c r="AO526" s="48"/>
      <c r="AP526" s="48"/>
      <c r="AQ526" s="48"/>
      <c r="AR526" s="48"/>
      <c r="AS526" s="48"/>
      <c r="AT526" s="48"/>
      <c r="AU526" s="48"/>
      <c r="AV526" s="48"/>
      <c r="AW526" s="48"/>
      <c r="AX526" s="48"/>
      <c r="AY526" s="48"/>
      <c r="AZ526" s="48"/>
      <c r="BA526" s="48"/>
      <c r="BB526" s="48"/>
      <c r="BC526" s="48"/>
      <c r="BD526" s="48"/>
    </row>
    <row r="527" spans="1:56" ht="15" customHeight="1" x14ac:dyDescent="0.3">
      <c r="A527" s="77"/>
      <c r="B527" s="135" t="s">
        <v>206</v>
      </c>
      <c r="C527" s="131"/>
      <c r="D527" s="131"/>
      <c r="E527" s="131"/>
      <c r="F527" s="131"/>
      <c r="G527" s="131"/>
      <c r="H527" s="131"/>
      <c r="I527" s="131"/>
      <c r="J527" s="131"/>
      <c r="K527" s="131"/>
      <c r="L527" s="131"/>
      <c r="M527" s="131"/>
      <c r="N527" s="131"/>
      <c r="O527" s="131"/>
      <c r="P527" s="48"/>
      <c r="Q527" s="139"/>
      <c r="R527" s="140"/>
      <c r="S527" s="140"/>
      <c r="T527" s="140"/>
      <c r="U527" s="140"/>
      <c r="V527" s="141"/>
      <c r="W527" s="112" t="s">
        <v>174</v>
      </c>
      <c r="X527" s="112"/>
      <c r="Y527" s="48"/>
      <c r="Z527" s="48"/>
      <c r="AA527" s="48"/>
      <c r="AB527" s="48"/>
      <c r="AC527" s="48"/>
      <c r="AD527" s="48"/>
      <c r="AE527" s="48"/>
      <c r="AF527" s="48"/>
      <c r="AG527" s="48"/>
      <c r="AH527" s="48"/>
      <c r="AI527" s="48"/>
      <c r="AJ527" s="48"/>
      <c r="AK527" s="48"/>
      <c r="AL527" s="48"/>
      <c r="AM527" s="48"/>
      <c r="AN527" s="48"/>
      <c r="AO527" s="48"/>
      <c r="AP527" s="48"/>
      <c r="AQ527" s="48"/>
      <c r="AR527" s="48"/>
      <c r="AS527" s="48"/>
      <c r="AT527" s="48"/>
      <c r="AU527" s="48"/>
      <c r="AV527" s="48"/>
      <c r="AW527" s="48"/>
      <c r="AX527" s="48"/>
      <c r="AY527" s="48"/>
      <c r="AZ527" s="48"/>
      <c r="BA527" s="48"/>
      <c r="BB527" s="48"/>
      <c r="BC527" s="48"/>
      <c r="BD527" s="48"/>
    </row>
    <row r="528" spans="1:56" ht="2.25" customHeight="1" x14ac:dyDescent="0.3">
      <c r="A528" s="77"/>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c r="AA528" s="48"/>
      <c r="AB528" s="48"/>
      <c r="AC528" s="48"/>
      <c r="AD528" s="48"/>
      <c r="AE528" s="48"/>
      <c r="AF528" s="48"/>
      <c r="AG528" s="48"/>
      <c r="AH528" s="48"/>
      <c r="AI528" s="48"/>
      <c r="AJ528" s="48"/>
      <c r="AK528" s="48"/>
      <c r="AL528" s="48"/>
      <c r="AM528" s="48"/>
      <c r="AN528" s="48"/>
      <c r="AO528" s="48"/>
      <c r="AP528" s="48"/>
      <c r="AQ528" s="48"/>
      <c r="AR528" s="48"/>
      <c r="AS528" s="48"/>
      <c r="AT528" s="48"/>
      <c r="AU528" s="48"/>
      <c r="AV528" s="48"/>
      <c r="AW528" s="48"/>
      <c r="AX528" s="48"/>
      <c r="AY528" s="48"/>
      <c r="AZ528" s="48"/>
      <c r="BA528" s="48"/>
      <c r="BB528" s="48"/>
      <c r="BC528" s="48"/>
      <c r="BD528" s="48"/>
    </row>
    <row r="529" spans="1:56" ht="15" customHeight="1" x14ac:dyDescent="0.3">
      <c r="A529" s="77"/>
      <c r="B529" s="135" t="s">
        <v>207</v>
      </c>
      <c r="C529" s="131"/>
      <c r="D529" s="131"/>
      <c r="E529" s="131"/>
      <c r="F529" s="131"/>
      <c r="G529" s="131"/>
      <c r="H529" s="131"/>
      <c r="I529" s="131"/>
      <c r="J529" s="131"/>
      <c r="K529" s="131"/>
      <c r="L529" s="131"/>
      <c r="M529" s="131"/>
      <c r="N529" s="131"/>
      <c r="O529" s="131"/>
      <c r="P529" s="48"/>
      <c r="Q529" s="139"/>
      <c r="R529" s="140"/>
      <c r="S529" s="140"/>
      <c r="T529" s="140"/>
      <c r="U529" s="140"/>
      <c r="V529" s="141"/>
      <c r="W529" s="112" t="s">
        <v>174</v>
      </c>
      <c r="X529" s="112"/>
      <c r="Y529" s="48"/>
      <c r="Z529" s="48"/>
      <c r="AA529" s="48"/>
      <c r="AB529" s="48"/>
      <c r="AC529" s="48"/>
      <c r="AD529" s="48"/>
      <c r="AE529" s="48"/>
      <c r="AF529" s="48"/>
      <c r="AG529" s="48"/>
      <c r="AH529" s="48"/>
      <c r="AI529" s="48"/>
      <c r="AJ529" s="48"/>
      <c r="AK529" s="48"/>
      <c r="AL529" s="48"/>
      <c r="AM529" s="48"/>
      <c r="AN529" s="48"/>
      <c r="AO529" s="48"/>
      <c r="AP529" s="48"/>
      <c r="AQ529" s="48"/>
      <c r="AR529" s="48"/>
      <c r="AS529" s="48"/>
      <c r="AT529" s="48"/>
      <c r="AU529" s="48"/>
      <c r="AV529" s="48"/>
      <c r="AW529" s="48"/>
      <c r="AX529" s="48"/>
      <c r="AY529" s="48"/>
      <c r="AZ529" s="48"/>
      <c r="BA529" s="48"/>
      <c r="BB529" s="48"/>
      <c r="BC529" s="48"/>
      <c r="BD529" s="48"/>
    </row>
    <row r="530" spans="1:56" ht="2.25" customHeight="1" x14ac:dyDescent="0.3">
      <c r="A530" s="77"/>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c r="AA530" s="48"/>
      <c r="AB530" s="48"/>
      <c r="AC530" s="48"/>
      <c r="AD530" s="48"/>
      <c r="AE530" s="48"/>
      <c r="AF530" s="48"/>
      <c r="AG530" s="48"/>
      <c r="AH530" s="48"/>
      <c r="AI530" s="48"/>
      <c r="AJ530" s="48"/>
      <c r="AK530" s="48"/>
      <c r="AL530" s="48"/>
      <c r="AM530" s="48"/>
      <c r="AN530" s="48"/>
      <c r="AO530" s="48"/>
      <c r="AP530" s="48"/>
      <c r="AQ530" s="48"/>
      <c r="AR530" s="48"/>
      <c r="AS530" s="48"/>
      <c r="AT530" s="48"/>
      <c r="AU530" s="48"/>
      <c r="AV530" s="48"/>
      <c r="AW530" s="48"/>
      <c r="AX530" s="48"/>
      <c r="AY530" s="48"/>
      <c r="AZ530" s="48"/>
      <c r="BA530" s="48"/>
      <c r="BB530" s="48"/>
      <c r="BC530" s="48"/>
      <c r="BD530" s="48"/>
    </row>
    <row r="531" spans="1:56" ht="15" customHeight="1" x14ac:dyDescent="0.3">
      <c r="A531" s="77"/>
      <c r="B531" s="135" t="s">
        <v>208</v>
      </c>
      <c r="C531" s="131"/>
      <c r="D531" s="131"/>
      <c r="E531" s="131"/>
      <c r="F531" s="131"/>
      <c r="G531" s="131"/>
      <c r="H531" s="131"/>
      <c r="I531" s="131"/>
      <c r="J531" s="131"/>
      <c r="K531" s="131"/>
      <c r="L531" s="131"/>
      <c r="M531" s="131"/>
      <c r="N531" s="131"/>
      <c r="O531" s="131"/>
      <c r="P531" s="48"/>
      <c r="Q531" s="139"/>
      <c r="R531" s="140"/>
      <c r="S531" s="140"/>
      <c r="T531" s="140"/>
      <c r="U531" s="140"/>
      <c r="V531" s="141"/>
      <c r="W531" s="112" t="s">
        <v>174</v>
      </c>
      <c r="X531" s="112"/>
      <c r="Y531" s="48"/>
      <c r="Z531" s="48"/>
      <c r="AA531" s="48"/>
      <c r="AB531" s="48"/>
      <c r="AC531" s="48"/>
      <c r="AD531" s="48"/>
      <c r="AE531" s="48"/>
      <c r="AF531" s="48"/>
      <c r="AG531" s="48"/>
      <c r="AH531" s="48"/>
      <c r="AI531" s="48"/>
      <c r="AJ531" s="48"/>
      <c r="AK531" s="48"/>
      <c r="AL531" s="48"/>
      <c r="AM531" s="48"/>
      <c r="AN531" s="48"/>
      <c r="AO531" s="48"/>
      <c r="AP531" s="48"/>
      <c r="AQ531" s="48"/>
      <c r="AR531" s="48"/>
      <c r="AS531" s="48"/>
      <c r="AT531" s="48"/>
      <c r="AU531" s="48"/>
      <c r="AV531" s="48"/>
      <c r="AW531" s="48"/>
      <c r="AX531" s="48"/>
      <c r="AY531" s="48"/>
      <c r="AZ531" s="48"/>
      <c r="BA531" s="48"/>
      <c r="BB531" s="48"/>
      <c r="BC531" s="48"/>
      <c r="BD531" s="48"/>
    </row>
    <row r="532" spans="1:56" ht="2.25" customHeight="1" x14ac:dyDescent="0.3">
      <c r="A532" s="77"/>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c r="AA532" s="48"/>
      <c r="AB532" s="48"/>
      <c r="AC532" s="48"/>
      <c r="AD532" s="48"/>
      <c r="AE532" s="48"/>
      <c r="AF532" s="48"/>
      <c r="AG532" s="48"/>
      <c r="AH532" s="48"/>
      <c r="AI532" s="48"/>
      <c r="AJ532" s="48"/>
      <c r="AK532" s="48"/>
      <c r="AL532" s="48"/>
      <c r="AM532" s="48"/>
      <c r="AN532" s="48"/>
      <c r="AO532" s="48"/>
      <c r="AP532" s="48"/>
      <c r="AQ532" s="48"/>
      <c r="AR532" s="48"/>
      <c r="AS532" s="48"/>
      <c r="AT532" s="48"/>
      <c r="AU532" s="48"/>
      <c r="AV532" s="48"/>
      <c r="AW532" s="48"/>
      <c r="AX532" s="48"/>
      <c r="AY532" s="48"/>
      <c r="AZ532" s="48"/>
      <c r="BA532" s="48"/>
      <c r="BB532" s="48"/>
      <c r="BC532" s="48"/>
      <c r="BD532" s="48"/>
    </row>
    <row r="533" spans="1:56" ht="15" customHeight="1" x14ac:dyDescent="0.3">
      <c r="A533" s="77"/>
      <c r="B533" s="135" t="s">
        <v>209</v>
      </c>
      <c r="C533" s="131"/>
      <c r="D533" s="131"/>
      <c r="E533" s="131"/>
      <c r="F533" s="131"/>
      <c r="G533" s="131"/>
      <c r="H533" s="131"/>
      <c r="I533" s="131"/>
      <c r="J533" s="131"/>
      <c r="K533" s="131"/>
      <c r="L533" s="131"/>
      <c r="M533" s="131"/>
      <c r="N533" s="131"/>
      <c r="O533" s="131"/>
      <c r="P533" s="48"/>
      <c r="Q533" s="139"/>
      <c r="R533" s="140"/>
      <c r="S533" s="140"/>
      <c r="T533" s="140"/>
      <c r="U533" s="140"/>
      <c r="V533" s="141"/>
      <c r="W533" s="112" t="s">
        <v>174</v>
      </c>
      <c r="X533" s="112"/>
      <c r="Y533" s="48"/>
      <c r="Z533" s="48"/>
      <c r="AA533" s="48"/>
      <c r="AB533" s="48"/>
      <c r="AC533" s="48"/>
      <c r="AD533" s="48"/>
      <c r="AE533" s="48"/>
      <c r="AF533" s="48"/>
      <c r="AG533" s="48"/>
      <c r="AH533" s="48"/>
      <c r="AI533" s="48"/>
      <c r="AJ533" s="48"/>
      <c r="AK533" s="48"/>
      <c r="AL533" s="48"/>
      <c r="AM533" s="48"/>
      <c r="AN533" s="48"/>
      <c r="AO533" s="48"/>
      <c r="AP533" s="48"/>
      <c r="AQ533" s="48"/>
      <c r="AR533" s="48"/>
      <c r="AS533" s="48"/>
      <c r="AT533" s="48"/>
      <c r="AU533" s="48"/>
      <c r="AV533" s="48"/>
      <c r="AW533" s="48"/>
      <c r="AX533" s="48"/>
      <c r="AY533" s="48"/>
      <c r="AZ533" s="48"/>
      <c r="BA533" s="48"/>
      <c r="BB533" s="48"/>
      <c r="BC533" s="48"/>
      <c r="BD533" s="48"/>
    </row>
    <row r="534" spans="1:56" ht="15" customHeight="1" x14ac:dyDescent="0.3">
      <c r="A534" s="77"/>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c r="AA534" s="48"/>
      <c r="AB534" s="48"/>
      <c r="AC534" s="48"/>
      <c r="AD534" s="48"/>
      <c r="AE534" s="48"/>
      <c r="AF534" s="48"/>
      <c r="AG534" s="48"/>
      <c r="AH534" s="48"/>
      <c r="AI534" s="48"/>
      <c r="AJ534" s="48"/>
      <c r="AK534" s="48"/>
      <c r="AL534" s="48"/>
      <c r="AM534" s="48"/>
      <c r="AN534" s="48"/>
      <c r="AO534" s="48"/>
      <c r="AP534" s="48"/>
      <c r="AQ534" s="48"/>
      <c r="AR534" s="48"/>
      <c r="AS534" s="48"/>
      <c r="AT534" s="48"/>
      <c r="AU534" s="48"/>
      <c r="AV534" s="48"/>
      <c r="AW534" s="48"/>
      <c r="AX534" s="48"/>
      <c r="AY534" s="48"/>
      <c r="AZ534" s="48"/>
      <c r="BA534" s="48"/>
      <c r="BB534" s="48"/>
      <c r="BC534" s="48"/>
      <c r="BD534" s="48"/>
    </row>
    <row r="535" spans="1:56" ht="15" customHeight="1" x14ac:dyDescent="0.3">
      <c r="A535" s="77">
        <v>51</v>
      </c>
      <c r="B535" s="164" t="s">
        <v>210</v>
      </c>
      <c r="C535" s="131"/>
      <c r="D535" s="131"/>
      <c r="E535" s="131"/>
      <c r="F535" s="131"/>
      <c r="G535" s="131"/>
      <c r="H535" s="131"/>
      <c r="I535" s="131"/>
      <c r="J535" s="131"/>
      <c r="K535" s="131"/>
      <c r="L535" s="131"/>
      <c r="M535" s="131"/>
      <c r="N535" s="131"/>
      <c r="O535" s="131"/>
      <c r="P535" s="131"/>
      <c r="Q535" s="131"/>
      <c r="R535" s="131"/>
      <c r="S535" s="131"/>
      <c r="T535" s="131"/>
      <c r="U535" s="131"/>
      <c r="V535" s="131"/>
      <c r="W535" s="131"/>
      <c r="X535" s="131"/>
      <c r="Y535" s="131"/>
      <c r="Z535" s="131"/>
      <c r="AA535" s="131"/>
      <c r="AB535" s="131"/>
      <c r="AC535" s="131"/>
      <c r="AD535" s="131"/>
      <c r="AE535" s="131"/>
      <c r="AF535" s="131"/>
      <c r="AG535" s="131"/>
      <c r="AH535" s="131"/>
      <c r="AI535" s="131"/>
      <c r="AJ535" s="131"/>
      <c r="AK535" s="131"/>
      <c r="AL535" s="131"/>
      <c r="AM535" s="131"/>
      <c r="AN535" s="131"/>
      <c r="AO535" s="131"/>
      <c r="AP535" s="131"/>
      <c r="AQ535" s="48"/>
      <c r="AR535" s="48"/>
      <c r="AS535" s="48"/>
      <c r="AT535" s="48"/>
      <c r="AU535" s="48"/>
      <c r="AV535" s="48"/>
      <c r="AW535" s="48"/>
      <c r="AX535" s="48"/>
      <c r="AY535" s="48"/>
      <c r="AZ535" s="48"/>
      <c r="BA535" s="48"/>
      <c r="BB535" s="48"/>
      <c r="BC535" s="48"/>
      <c r="BD535" s="48"/>
    </row>
    <row r="536" spans="1:56" ht="15" customHeight="1" x14ac:dyDescent="0.3">
      <c r="A536" s="77"/>
      <c r="B536" s="53"/>
      <c r="C536" s="54"/>
      <c r="D536" s="54"/>
      <c r="E536" s="54"/>
      <c r="F536" s="54"/>
      <c r="G536" s="54"/>
      <c r="H536" s="54"/>
      <c r="I536" s="54"/>
      <c r="J536" s="54"/>
      <c r="K536" s="54"/>
      <c r="L536" s="54"/>
      <c r="M536" s="54"/>
      <c r="N536" s="54"/>
      <c r="O536" s="54"/>
      <c r="P536" s="54"/>
      <c r="Q536" s="54"/>
      <c r="R536" s="54"/>
      <c r="S536" s="54"/>
      <c r="T536" s="54"/>
      <c r="U536" s="54"/>
      <c r="V536" s="54"/>
      <c r="W536" s="54"/>
      <c r="X536" s="54"/>
      <c r="Y536" s="54"/>
      <c r="Z536" s="54"/>
      <c r="AA536" s="54"/>
      <c r="AB536" s="54"/>
      <c r="AC536" s="54"/>
      <c r="AD536" s="54"/>
      <c r="AE536" s="54"/>
      <c r="AF536" s="54"/>
      <c r="AG536" s="54"/>
      <c r="AH536" s="54"/>
      <c r="AI536" s="54"/>
      <c r="AJ536" s="54"/>
      <c r="AK536" s="54"/>
      <c r="AL536" s="54"/>
      <c r="AM536" s="54"/>
      <c r="AN536" s="54"/>
      <c r="AO536" s="54"/>
      <c r="AP536" s="54"/>
      <c r="AQ536" s="48"/>
      <c r="AR536" s="48"/>
      <c r="AS536" s="48"/>
      <c r="AT536" s="48"/>
      <c r="AU536" s="48"/>
      <c r="AV536" s="48"/>
      <c r="AW536" s="48"/>
      <c r="AX536" s="48"/>
      <c r="AY536" s="48"/>
      <c r="AZ536" s="48"/>
      <c r="BA536" s="48"/>
      <c r="BB536" s="48"/>
      <c r="BC536" s="48"/>
      <c r="BD536" s="48"/>
    </row>
    <row r="537" spans="1:56" ht="15" customHeight="1" x14ac:dyDescent="0.3">
      <c r="A537" s="77"/>
      <c r="B537" s="129" t="s">
        <v>182</v>
      </c>
      <c r="C537" s="112"/>
      <c r="D537" s="112"/>
      <c r="E537" s="112"/>
      <c r="F537" s="112"/>
      <c r="G537" s="112"/>
      <c r="H537" s="112"/>
      <c r="I537" s="112"/>
      <c r="J537" s="112"/>
      <c r="K537" s="112"/>
      <c r="L537" s="112"/>
      <c r="M537" s="112"/>
      <c r="N537" s="112"/>
      <c r="O537" s="112"/>
      <c r="P537" s="48"/>
      <c r="Q537" s="139"/>
      <c r="R537" s="140"/>
      <c r="S537" s="140"/>
      <c r="T537" s="140"/>
      <c r="U537" s="140"/>
      <c r="V537" s="141"/>
      <c r="W537" s="112" t="s">
        <v>174</v>
      </c>
      <c r="X537" s="112"/>
      <c r="Y537" s="48"/>
      <c r="Z537" s="48"/>
      <c r="AA537" s="48"/>
      <c r="AB537" s="48"/>
      <c r="AC537" s="48"/>
      <c r="AD537" s="48"/>
      <c r="AE537" s="48"/>
      <c r="AF537" s="48"/>
      <c r="AG537" s="48"/>
      <c r="AH537" s="48"/>
      <c r="AI537" s="48"/>
      <c r="AJ537" s="48"/>
      <c r="AK537" s="48"/>
      <c r="AL537" s="48"/>
      <c r="AM537" s="48"/>
      <c r="AN537" s="48"/>
      <c r="AO537" s="48"/>
      <c r="AP537" s="48"/>
      <c r="AQ537" s="48"/>
      <c r="AR537" s="48"/>
      <c r="AS537" s="48"/>
      <c r="AT537" s="48"/>
      <c r="AU537" s="48"/>
      <c r="AV537" s="48"/>
      <c r="AW537" s="48"/>
      <c r="AX537" s="48"/>
      <c r="AY537" s="48"/>
      <c r="AZ537" s="48"/>
      <c r="BA537" s="48"/>
      <c r="BB537" s="48"/>
      <c r="BC537" s="48"/>
      <c r="BD537" s="48"/>
    </row>
    <row r="538" spans="1:56" ht="2.25" customHeight="1" x14ac:dyDescent="0.3">
      <c r="A538" s="77"/>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c r="AA538" s="48"/>
      <c r="AB538" s="48"/>
      <c r="AC538" s="48"/>
      <c r="AD538" s="48"/>
      <c r="AE538" s="48"/>
      <c r="AF538" s="48"/>
      <c r="AG538" s="48"/>
      <c r="AH538" s="48"/>
      <c r="AI538" s="48"/>
      <c r="AJ538" s="48"/>
      <c r="AK538" s="48"/>
      <c r="AL538" s="48"/>
      <c r="AM538" s="48"/>
      <c r="AN538" s="48"/>
      <c r="AO538" s="48"/>
      <c r="AP538" s="48"/>
      <c r="AQ538" s="48"/>
      <c r="AR538" s="48"/>
      <c r="AS538" s="48"/>
      <c r="AT538" s="48"/>
      <c r="AU538" s="48"/>
      <c r="AV538" s="48"/>
      <c r="AW538" s="48"/>
      <c r="AX538" s="48"/>
      <c r="AY538" s="48"/>
      <c r="AZ538" s="48"/>
      <c r="BA538" s="48"/>
      <c r="BB538" s="48"/>
      <c r="BC538" s="48"/>
      <c r="BD538" s="48"/>
    </row>
    <row r="539" spans="1:56" ht="15" customHeight="1" x14ac:dyDescent="0.3">
      <c r="A539" s="77"/>
      <c r="B539" s="129" t="s">
        <v>183</v>
      </c>
      <c r="C539" s="112"/>
      <c r="D539" s="112"/>
      <c r="E539" s="112"/>
      <c r="F539" s="112"/>
      <c r="G539" s="112"/>
      <c r="H539" s="112"/>
      <c r="I539" s="112"/>
      <c r="J539" s="112"/>
      <c r="K539" s="112"/>
      <c r="L539" s="112"/>
      <c r="M539" s="112"/>
      <c r="N539" s="112"/>
      <c r="O539" s="112"/>
      <c r="P539" s="48"/>
      <c r="Q539" s="139"/>
      <c r="R539" s="140"/>
      <c r="S539" s="140"/>
      <c r="T539" s="140"/>
      <c r="U539" s="140"/>
      <c r="V539" s="141"/>
      <c r="W539" s="112" t="s">
        <v>174</v>
      </c>
      <c r="X539" s="112"/>
      <c r="Y539" s="48"/>
      <c r="Z539" s="48"/>
      <c r="AA539" s="48"/>
      <c r="AB539" s="48"/>
      <c r="AC539" s="48"/>
      <c r="AD539" s="48"/>
      <c r="AE539" s="48"/>
      <c r="AF539" s="48"/>
      <c r="AG539" s="48"/>
      <c r="AH539" s="48"/>
      <c r="AI539" s="48"/>
      <c r="AJ539" s="48"/>
      <c r="AK539" s="48"/>
      <c r="AL539" s="48"/>
      <c r="AM539" s="48"/>
      <c r="AN539" s="48"/>
      <c r="AO539" s="48"/>
      <c r="AP539" s="48"/>
      <c r="AQ539" s="48"/>
      <c r="AR539" s="48"/>
      <c r="AS539" s="48"/>
      <c r="AT539" s="48"/>
      <c r="AU539" s="48"/>
      <c r="AV539" s="48"/>
      <c r="AW539" s="48"/>
      <c r="AX539" s="48"/>
      <c r="AY539" s="48"/>
      <c r="AZ539" s="48"/>
      <c r="BA539" s="48"/>
      <c r="BB539" s="48"/>
      <c r="BC539" s="48"/>
      <c r="BD539" s="48"/>
    </row>
    <row r="540" spans="1:56" ht="2.25" customHeight="1" x14ac:dyDescent="0.3">
      <c r="A540" s="77"/>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c r="AA540" s="48"/>
      <c r="AB540" s="48"/>
      <c r="AC540" s="48"/>
      <c r="AD540" s="48"/>
      <c r="AE540" s="48"/>
      <c r="AF540" s="48"/>
      <c r="AG540" s="48"/>
      <c r="AH540" s="48"/>
      <c r="AI540" s="48"/>
      <c r="AJ540" s="48"/>
      <c r="AK540" s="48"/>
      <c r="AL540" s="48"/>
      <c r="AM540" s="48"/>
      <c r="AN540" s="48"/>
      <c r="AO540" s="48"/>
      <c r="AP540" s="48"/>
      <c r="AQ540" s="48"/>
      <c r="AR540" s="48"/>
      <c r="AS540" s="48"/>
      <c r="AT540" s="48"/>
      <c r="AU540" s="48"/>
      <c r="AV540" s="48"/>
      <c r="AW540" s="48"/>
      <c r="AX540" s="48"/>
      <c r="AY540" s="48"/>
      <c r="AZ540" s="48"/>
      <c r="BA540" s="48"/>
      <c r="BB540" s="48"/>
      <c r="BC540" s="48"/>
      <c r="BD540" s="48"/>
    </row>
    <row r="541" spans="1:56" ht="15" customHeight="1" x14ac:dyDescent="0.3">
      <c r="A541" s="77"/>
      <c r="B541" s="129" t="s">
        <v>181</v>
      </c>
      <c r="C541" s="112"/>
      <c r="D541" s="112"/>
      <c r="E541" s="112"/>
      <c r="F541" s="112"/>
      <c r="G541" s="112"/>
      <c r="H541" s="112"/>
      <c r="I541" s="112"/>
      <c r="J541" s="112"/>
      <c r="K541" s="112"/>
      <c r="L541" s="112"/>
      <c r="M541" s="112"/>
      <c r="N541" s="112"/>
      <c r="O541" s="112"/>
      <c r="P541" s="48"/>
      <c r="Q541" s="139"/>
      <c r="R541" s="309"/>
      <c r="S541" s="309"/>
      <c r="T541" s="309"/>
      <c r="U541" s="309"/>
      <c r="V541" s="310"/>
      <c r="W541" s="112" t="s">
        <v>174</v>
      </c>
      <c r="X541" s="112"/>
      <c r="Y541" s="48"/>
      <c r="Z541" s="48"/>
      <c r="AA541" s="48"/>
      <c r="AB541" s="48"/>
      <c r="AC541" s="48"/>
      <c r="AD541" s="48"/>
      <c r="AE541" s="48"/>
      <c r="AF541" s="48"/>
      <c r="AG541" s="48"/>
      <c r="AH541" s="48"/>
      <c r="AI541" s="48"/>
      <c r="AJ541" s="48"/>
      <c r="AK541" s="48"/>
      <c r="AL541" s="48"/>
      <c r="AM541" s="48"/>
      <c r="AN541" s="48"/>
      <c r="AO541" s="48"/>
      <c r="AP541" s="48"/>
      <c r="AQ541" s="48"/>
      <c r="AR541" s="48"/>
      <c r="AS541" s="48"/>
      <c r="AT541" s="48"/>
      <c r="AU541" s="48"/>
      <c r="AV541" s="48"/>
      <c r="AW541" s="48"/>
      <c r="AX541" s="48"/>
      <c r="AY541" s="48"/>
      <c r="AZ541" s="48"/>
      <c r="BA541" s="48"/>
      <c r="BB541" s="48"/>
      <c r="BC541" s="48"/>
      <c r="BD541" s="48"/>
    </row>
    <row r="542" spans="1:56" ht="2.25" customHeight="1" x14ac:dyDescent="0.3">
      <c r="A542" s="77"/>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c r="AA542" s="48"/>
      <c r="AB542" s="48"/>
      <c r="AC542" s="48"/>
      <c r="AD542" s="48"/>
      <c r="AE542" s="48"/>
      <c r="AF542" s="48"/>
      <c r="AG542" s="48"/>
      <c r="AH542" s="48"/>
      <c r="AI542" s="48"/>
      <c r="AJ542" s="48"/>
      <c r="AK542" s="48"/>
      <c r="AL542" s="48"/>
      <c r="AM542" s="48"/>
      <c r="AN542" s="48"/>
      <c r="AO542" s="48"/>
      <c r="AP542" s="48"/>
      <c r="AQ542" s="48"/>
      <c r="AR542" s="48"/>
      <c r="AS542" s="48"/>
      <c r="AT542" s="48"/>
      <c r="AU542" s="48"/>
      <c r="AV542" s="48"/>
      <c r="AW542" s="48"/>
      <c r="AX542" s="48"/>
      <c r="AY542" s="48"/>
      <c r="AZ542" s="48"/>
      <c r="BA542" s="48"/>
      <c r="BB542" s="48"/>
      <c r="BC542" s="48"/>
      <c r="BD542" s="48"/>
    </row>
    <row r="543" spans="1:56" ht="15" customHeight="1" x14ac:dyDescent="0.3">
      <c r="A543" s="77"/>
      <c r="B543" s="129" t="s">
        <v>184</v>
      </c>
      <c r="C543" s="112"/>
      <c r="D543" s="112"/>
      <c r="E543" s="112"/>
      <c r="F543" s="112"/>
      <c r="G543" s="112"/>
      <c r="H543" s="112"/>
      <c r="I543" s="112"/>
      <c r="J543" s="112"/>
      <c r="K543" s="112"/>
      <c r="L543" s="112"/>
      <c r="M543" s="112"/>
      <c r="N543" s="112"/>
      <c r="O543" s="112"/>
      <c r="P543" s="48"/>
      <c r="Q543" s="139"/>
      <c r="R543" s="140"/>
      <c r="S543" s="140"/>
      <c r="T543" s="140"/>
      <c r="U543" s="140"/>
      <c r="V543" s="141"/>
      <c r="W543" s="112" t="s">
        <v>174</v>
      </c>
      <c r="X543" s="112"/>
      <c r="Y543" s="48"/>
      <c r="Z543" s="48"/>
      <c r="AA543" s="48"/>
      <c r="AB543" s="48"/>
      <c r="AC543" s="48"/>
      <c r="AD543" s="48"/>
      <c r="AE543" s="48"/>
      <c r="AF543" s="48"/>
      <c r="AG543" s="48"/>
      <c r="AH543" s="48"/>
      <c r="AI543" s="48"/>
      <c r="AJ543" s="48"/>
      <c r="AK543" s="48"/>
      <c r="AL543" s="48"/>
      <c r="AM543" s="48"/>
      <c r="AN543" s="48"/>
      <c r="AO543" s="48"/>
      <c r="AP543" s="48"/>
      <c r="AQ543" s="48"/>
      <c r="AR543" s="48"/>
      <c r="AS543" s="48"/>
      <c r="AT543" s="48"/>
      <c r="AU543" s="48"/>
      <c r="AV543" s="48"/>
      <c r="AW543" s="48"/>
      <c r="AX543" s="48"/>
      <c r="AY543" s="48"/>
      <c r="AZ543" s="48"/>
      <c r="BA543" s="48"/>
      <c r="BB543" s="48"/>
      <c r="BC543" s="48"/>
      <c r="BD543" s="48"/>
    </row>
    <row r="544" spans="1:56" ht="15" customHeight="1" x14ac:dyDescent="0.3">
      <c r="A544" s="77"/>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c r="AA544" s="48"/>
      <c r="AB544" s="48"/>
      <c r="AC544" s="48"/>
      <c r="AD544" s="48"/>
      <c r="AE544" s="48"/>
      <c r="AF544" s="48"/>
      <c r="AG544" s="48"/>
      <c r="AH544" s="48"/>
      <c r="AI544" s="48"/>
      <c r="AJ544" s="48"/>
      <c r="AK544" s="48"/>
      <c r="AL544" s="48"/>
      <c r="AM544" s="48"/>
      <c r="AN544" s="48"/>
      <c r="AO544" s="48"/>
      <c r="AP544" s="48"/>
      <c r="AQ544" s="48"/>
      <c r="AR544" s="48"/>
      <c r="AS544" s="48"/>
      <c r="AT544" s="48"/>
      <c r="AU544" s="48"/>
      <c r="AV544" s="48"/>
      <c r="AW544" s="48"/>
      <c r="AX544" s="48"/>
      <c r="AY544" s="48"/>
      <c r="AZ544" s="48"/>
      <c r="BA544" s="48"/>
      <c r="BB544" s="48"/>
      <c r="BC544" s="48"/>
      <c r="BD544" s="48"/>
    </row>
    <row r="545" spans="1:56" ht="15" customHeight="1" x14ac:dyDescent="0.3">
      <c r="A545" s="77"/>
      <c r="B545" s="119" t="s">
        <v>211</v>
      </c>
      <c r="C545" s="119"/>
      <c r="D545" s="119"/>
      <c r="E545" s="119"/>
      <c r="F545" s="119"/>
      <c r="G545" s="119"/>
      <c r="H545" s="119"/>
      <c r="I545" s="119"/>
      <c r="J545" s="119"/>
      <c r="K545" s="119"/>
      <c r="L545" s="119"/>
      <c r="M545" s="119"/>
      <c r="N545" s="119"/>
      <c r="O545" s="119"/>
      <c r="P545" s="119"/>
      <c r="Q545" s="119"/>
      <c r="R545" s="119"/>
      <c r="S545" s="119"/>
      <c r="T545" s="119"/>
      <c r="U545" s="119"/>
      <c r="V545" s="119"/>
      <c r="W545" s="119"/>
      <c r="X545" s="119"/>
      <c r="Y545" s="119"/>
      <c r="Z545" s="119"/>
      <c r="AA545" s="119"/>
      <c r="AB545" s="119"/>
      <c r="AC545" s="119"/>
      <c r="AD545" s="119"/>
      <c r="AE545" s="119"/>
      <c r="AF545" s="119"/>
      <c r="AG545" s="119"/>
      <c r="AH545" s="119"/>
      <c r="AI545" s="119"/>
      <c r="AJ545" s="119"/>
      <c r="AK545" s="119"/>
      <c r="AL545" s="119"/>
      <c r="AM545" s="119"/>
      <c r="AN545" s="119"/>
      <c r="AO545" s="119"/>
      <c r="AP545" s="120"/>
      <c r="AQ545" s="48"/>
      <c r="AR545" s="48"/>
      <c r="AS545" s="48"/>
      <c r="AT545" s="48"/>
      <c r="AU545" s="48"/>
      <c r="AV545" s="48"/>
      <c r="AW545" s="48"/>
      <c r="AX545" s="48"/>
      <c r="AY545" s="48"/>
      <c r="AZ545" s="48"/>
      <c r="BA545" s="48"/>
      <c r="BB545" s="48"/>
      <c r="BC545" s="48"/>
      <c r="BD545" s="48"/>
    </row>
    <row r="546" spans="1:56" ht="15" customHeight="1" x14ac:dyDescent="0.3">
      <c r="A546" s="77"/>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c r="AA546" s="48"/>
      <c r="AB546" s="48"/>
      <c r="AC546" s="48"/>
      <c r="AD546" s="48"/>
      <c r="AE546" s="48"/>
      <c r="AF546" s="48"/>
      <c r="AG546" s="48"/>
      <c r="AH546" s="48"/>
      <c r="AI546" s="48"/>
      <c r="AJ546" s="48"/>
      <c r="AK546" s="48"/>
      <c r="AL546" s="48"/>
      <c r="AM546" s="48"/>
      <c r="AN546" s="48"/>
      <c r="AO546" s="48"/>
      <c r="AP546" s="48"/>
      <c r="AQ546" s="48"/>
      <c r="AR546" s="48"/>
      <c r="AS546" s="48"/>
      <c r="AT546" s="48"/>
      <c r="AU546" s="48"/>
      <c r="AV546" s="48"/>
      <c r="AW546" s="48"/>
      <c r="AX546" s="48"/>
      <c r="AY546" s="48"/>
      <c r="AZ546" s="48"/>
      <c r="BA546" s="48"/>
      <c r="BB546" s="48"/>
      <c r="BC546" s="48"/>
      <c r="BD546" s="48"/>
    </row>
    <row r="547" spans="1:56" ht="15" customHeight="1" x14ac:dyDescent="0.3">
      <c r="A547" s="77">
        <v>52</v>
      </c>
      <c r="B547" s="121" t="s">
        <v>212</v>
      </c>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c r="AN547" s="122"/>
      <c r="AO547" s="122"/>
      <c r="AP547" s="122"/>
      <c r="AQ547" s="48"/>
      <c r="AR547" s="48"/>
      <c r="AS547" s="48"/>
      <c r="AT547" s="48"/>
      <c r="AU547" s="48"/>
      <c r="AV547" s="48"/>
      <c r="AW547" s="48"/>
      <c r="AX547" s="48"/>
      <c r="AY547" s="48"/>
      <c r="AZ547" s="48"/>
      <c r="BA547" s="48"/>
      <c r="BB547" s="48"/>
      <c r="BC547" s="48"/>
      <c r="BD547" s="48"/>
    </row>
    <row r="548" spans="1:56" ht="15" customHeight="1" x14ac:dyDescent="0.3">
      <c r="A548" s="77"/>
      <c r="B548" s="98" t="s">
        <v>213</v>
      </c>
      <c r="C548" s="98"/>
      <c r="D548" s="98"/>
      <c r="E548" s="98"/>
      <c r="F548" s="98"/>
      <c r="G548" s="98"/>
      <c r="H548" s="98"/>
      <c r="I548" s="98"/>
      <c r="J548" s="98"/>
      <c r="K548" s="98"/>
      <c r="L548" s="98"/>
      <c r="M548" s="98"/>
      <c r="N548" s="98"/>
      <c r="O548" s="98"/>
      <c r="P548" s="98"/>
      <c r="Q548" s="98"/>
      <c r="R548" s="98"/>
      <c r="S548" s="98"/>
      <c r="T548" s="98"/>
      <c r="U548" s="98"/>
      <c r="V548" s="98"/>
      <c r="W548" s="98"/>
      <c r="X548" s="98"/>
      <c r="Y548" s="98"/>
      <c r="Z548" s="98"/>
      <c r="AA548" s="98"/>
      <c r="AB548" s="98"/>
      <c r="AC548" s="98"/>
      <c r="AD548" s="98"/>
      <c r="AE548" s="98"/>
      <c r="AF548" s="98"/>
      <c r="AG548" s="98"/>
      <c r="AH548" s="98"/>
      <c r="AI548" s="98"/>
      <c r="AJ548" s="98"/>
      <c r="AK548" s="98"/>
      <c r="AL548" s="98"/>
      <c r="AM548" s="98"/>
      <c r="AN548" s="98"/>
      <c r="AO548" s="98"/>
      <c r="AP548" s="98"/>
      <c r="AQ548" s="48"/>
      <c r="AR548" s="48"/>
      <c r="AS548" s="48"/>
      <c r="AT548" s="48"/>
      <c r="AU548" s="48"/>
      <c r="AV548" s="48"/>
      <c r="AW548" s="48"/>
      <c r="AX548" s="48"/>
      <c r="AY548" s="48"/>
      <c r="AZ548" s="48"/>
      <c r="BA548" s="48"/>
      <c r="BB548" s="48"/>
      <c r="BC548" s="48"/>
      <c r="BD548" s="48"/>
    </row>
    <row r="549" spans="1:56" ht="15" customHeight="1" x14ac:dyDescent="0.3">
      <c r="A549" s="77"/>
      <c r="B549" s="98"/>
      <c r="C549" s="98"/>
      <c r="D549" s="98"/>
      <c r="E549" s="98"/>
      <c r="F549" s="98"/>
      <c r="G549" s="98"/>
      <c r="H549" s="98"/>
      <c r="I549" s="98"/>
      <c r="J549" s="98"/>
      <c r="K549" s="98"/>
      <c r="L549" s="98"/>
      <c r="M549" s="98"/>
      <c r="N549" s="98"/>
      <c r="O549" s="98"/>
      <c r="P549" s="98"/>
      <c r="Q549" s="98"/>
      <c r="R549" s="98"/>
      <c r="S549" s="98"/>
      <c r="T549" s="98"/>
      <c r="U549" s="98"/>
      <c r="V549" s="98"/>
      <c r="W549" s="98"/>
      <c r="X549" s="98"/>
      <c r="Y549" s="98"/>
      <c r="Z549" s="98"/>
      <c r="AA549" s="98"/>
      <c r="AB549" s="98"/>
      <c r="AC549" s="98"/>
      <c r="AD549" s="98"/>
      <c r="AE549" s="98"/>
      <c r="AF549" s="98"/>
      <c r="AG549" s="98"/>
      <c r="AH549" s="98"/>
      <c r="AI549" s="98"/>
      <c r="AJ549" s="98"/>
      <c r="AK549" s="98"/>
      <c r="AL549" s="98"/>
      <c r="AM549" s="98"/>
      <c r="AN549" s="98"/>
      <c r="AO549" s="98"/>
      <c r="AP549" s="98"/>
      <c r="AQ549" s="48"/>
      <c r="AR549" s="48"/>
      <c r="AS549" s="48"/>
      <c r="AT549" s="48"/>
      <c r="AU549" s="48"/>
      <c r="AV549" s="48"/>
      <c r="AW549" s="48"/>
      <c r="AX549" s="48"/>
      <c r="AY549" s="48"/>
      <c r="AZ549" s="48"/>
      <c r="BA549" s="48"/>
      <c r="BB549" s="48"/>
      <c r="BC549" s="48"/>
      <c r="BD549" s="48"/>
    </row>
    <row r="550" spans="1:56" ht="15" customHeight="1" x14ac:dyDescent="0.3">
      <c r="A550" s="77"/>
      <c r="B550" s="98"/>
      <c r="C550" s="98"/>
      <c r="D550" s="98"/>
      <c r="E550" s="98"/>
      <c r="F550" s="98"/>
      <c r="G550" s="98"/>
      <c r="H550" s="98"/>
      <c r="I550" s="98"/>
      <c r="J550" s="98"/>
      <c r="K550" s="98"/>
      <c r="L550" s="98"/>
      <c r="M550" s="98"/>
      <c r="N550" s="98"/>
      <c r="O550" s="98"/>
      <c r="P550" s="98"/>
      <c r="Q550" s="98"/>
      <c r="R550" s="98"/>
      <c r="S550" s="98"/>
      <c r="T550" s="98"/>
      <c r="U550" s="98"/>
      <c r="V550" s="98"/>
      <c r="W550" s="98"/>
      <c r="X550" s="98"/>
      <c r="Y550" s="98"/>
      <c r="Z550" s="98"/>
      <c r="AA550" s="98"/>
      <c r="AB550" s="98"/>
      <c r="AC550" s="98"/>
      <c r="AD550" s="98"/>
      <c r="AE550" s="98"/>
      <c r="AF550" s="98"/>
      <c r="AG550" s="98"/>
      <c r="AH550" s="98"/>
      <c r="AI550" s="98"/>
      <c r="AJ550" s="98"/>
      <c r="AK550" s="98"/>
      <c r="AL550" s="98"/>
      <c r="AM550" s="98"/>
      <c r="AN550" s="98"/>
      <c r="AO550" s="98"/>
      <c r="AP550" s="98"/>
      <c r="AQ550" s="48"/>
      <c r="AR550" s="48"/>
      <c r="AS550" s="48"/>
      <c r="AT550" s="48"/>
      <c r="AU550" s="48"/>
      <c r="AV550" s="48"/>
      <c r="AW550" s="48"/>
      <c r="AX550" s="48"/>
      <c r="AY550" s="48"/>
      <c r="AZ550" s="48"/>
      <c r="BA550" s="48"/>
      <c r="BB550" s="48"/>
      <c r="BC550" s="48"/>
      <c r="BD550" s="48"/>
    </row>
    <row r="551" spans="1:56" ht="15" customHeight="1" x14ac:dyDescent="0.3">
      <c r="A551" s="77"/>
      <c r="B551" s="98"/>
      <c r="C551" s="98"/>
      <c r="D551" s="98"/>
      <c r="E551" s="98"/>
      <c r="F551" s="98"/>
      <c r="G551" s="98"/>
      <c r="H551" s="98"/>
      <c r="I551" s="98"/>
      <c r="J551" s="98"/>
      <c r="K551" s="98"/>
      <c r="L551" s="98"/>
      <c r="M551" s="98"/>
      <c r="N551" s="98"/>
      <c r="O551" s="98"/>
      <c r="P551" s="98"/>
      <c r="Q551" s="98"/>
      <c r="R551" s="98"/>
      <c r="S551" s="98"/>
      <c r="T551" s="98"/>
      <c r="U551" s="98"/>
      <c r="V551" s="98"/>
      <c r="W551" s="98"/>
      <c r="X551" s="98"/>
      <c r="Y551" s="98"/>
      <c r="Z551" s="98"/>
      <c r="AA551" s="98"/>
      <c r="AB551" s="98"/>
      <c r="AC551" s="98"/>
      <c r="AD551" s="98"/>
      <c r="AE551" s="98"/>
      <c r="AF551" s="98"/>
      <c r="AG551" s="98"/>
      <c r="AH551" s="98"/>
      <c r="AI551" s="98"/>
      <c r="AJ551" s="98"/>
      <c r="AK551" s="98"/>
      <c r="AL551" s="98"/>
      <c r="AM551" s="98"/>
      <c r="AN551" s="98"/>
      <c r="AO551" s="98"/>
      <c r="AP551" s="98"/>
      <c r="AQ551" s="48"/>
      <c r="AR551" s="48"/>
      <c r="AS551" s="48"/>
      <c r="AT551" s="48"/>
      <c r="AU551" s="48"/>
      <c r="AV551" s="48"/>
      <c r="AW551" s="48"/>
      <c r="AX551" s="48"/>
      <c r="AY551" s="48"/>
      <c r="AZ551" s="48"/>
      <c r="BA551" s="48"/>
      <c r="BB551" s="48"/>
      <c r="BC551" s="48"/>
      <c r="BD551" s="48"/>
    </row>
    <row r="552" spans="1:56" ht="15" customHeight="1" x14ac:dyDescent="0.3">
      <c r="A552" s="77"/>
      <c r="B552" s="98"/>
      <c r="C552" s="98"/>
      <c r="D552" s="98"/>
      <c r="E552" s="98"/>
      <c r="F552" s="98"/>
      <c r="G552" s="98"/>
      <c r="H552" s="98"/>
      <c r="I552" s="98"/>
      <c r="J552" s="98"/>
      <c r="K552" s="98"/>
      <c r="L552" s="98"/>
      <c r="M552" s="98"/>
      <c r="N552" s="98"/>
      <c r="O552" s="98"/>
      <c r="P552" s="98"/>
      <c r="Q552" s="98"/>
      <c r="R552" s="98"/>
      <c r="S552" s="98"/>
      <c r="T552" s="98"/>
      <c r="U552" s="98"/>
      <c r="V552" s="98"/>
      <c r="W552" s="98"/>
      <c r="X552" s="98"/>
      <c r="Y552" s="98"/>
      <c r="Z552" s="98"/>
      <c r="AA552" s="98"/>
      <c r="AB552" s="98"/>
      <c r="AC552" s="98"/>
      <c r="AD552" s="98"/>
      <c r="AE552" s="98"/>
      <c r="AF552" s="98"/>
      <c r="AG552" s="98"/>
      <c r="AH552" s="98"/>
      <c r="AI552" s="98"/>
      <c r="AJ552" s="98"/>
      <c r="AK552" s="98"/>
      <c r="AL552" s="98"/>
      <c r="AM552" s="98"/>
      <c r="AN552" s="98"/>
      <c r="AO552" s="98"/>
      <c r="AP552" s="98"/>
      <c r="AQ552" s="48"/>
      <c r="AR552" s="48"/>
      <c r="AS552" s="48"/>
      <c r="AT552" s="48"/>
      <c r="AU552" s="48"/>
      <c r="AV552" s="48"/>
      <c r="AW552" s="48"/>
      <c r="AX552" s="48"/>
      <c r="AY552" s="48"/>
      <c r="AZ552" s="48"/>
      <c r="BA552" s="48"/>
      <c r="BB552" s="48"/>
      <c r="BC552" s="48"/>
      <c r="BD552" s="48"/>
    </row>
    <row r="553" spans="1:56" ht="15" customHeight="1" x14ac:dyDescent="0.3">
      <c r="A553" s="77"/>
      <c r="B553" s="98"/>
      <c r="C553" s="98"/>
      <c r="D553" s="98"/>
      <c r="E553" s="98"/>
      <c r="F553" s="98"/>
      <c r="G553" s="98"/>
      <c r="H553" s="98"/>
      <c r="I553" s="98"/>
      <c r="J553" s="98"/>
      <c r="K553" s="98"/>
      <c r="L553" s="98"/>
      <c r="M553" s="98"/>
      <c r="N553" s="98"/>
      <c r="O553" s="98"/>
      <c r="P553" s="98"/>
      <c r="Q553" s="98"/>
      <c r="R553" s="98"/>
      <c r="S553" s="98"/>
      <c r="T553" s="98"/>
      <c r="U553" s="98"/>
      <c r="V553" s="98"/>
      <c r="W553" s="98"/>
      <c r="X553" s="98"/>
      <c r="Y553" s="98"/>
      <c r="Z553" s="98"/>
      <c r="AA553" s="98"/>
      <c r="AB553" s="98"/>
      <c r="AC553" s="98"/>
      <c r="AD553" s="98"/>
      <c r="AE553" s="98"/>
      <c r="AF553" s="98"/>
      <c r="AG553" s="98"/>
      <c r="AH553" s="98"/>
      <c r="AI553" s="98"/>
      <c r="AJ553" s="98"/>
      <c r="AK553" s="98"/>
      <c r="AL553" s="98"/>
      <c r="AM553" s="98"/>
      <c r="AN553" s="98"/>
      <c r="AO553" s="98"/>
      <c r="AP553" s="98"/>
      <c r="AQ553" s="48"/>
      <c r="AR553" s="48"/>
      <c r="AS553" s="48"/>
      <c r="AT553" s="48"/>
      <c r="AU553" s="48"/>
      <c r="AV553" s="48"/>
      <c r="AW553" s="48"/>
      <c r="AX553" s="48"/>
      <c r="AY553" s="48"/>
      <c r="AZ553" s="48"/>
      <c r="BA553" s="48"/>
      <c r="BB553" s="48"/>
      <c r="BC553" s="48"/>
      <c r="BD553" s="48"/>
    </row>
    <row r="554" spans="1:56" ht="15" customHeight="1" x14ac:dyDescent="0.3">
      <c r="A554" s="77"/>
      <c r="B554" s="98"/>
      <c r="C554" s="98"/>
      <c r="D554" s="98"/>
      <c r="E554" s="98"/>
      <c r="F554" s="98"/>
      <c r="G554" s="98"/>
      <c r="H554" s="98"/>
      <c r="I554" s="98"/>
      <c r="J554" s="98"/>
      <c r="K554" s="98"/>
      <c r="L554" s="98"/>
      <c r="M554" s="98"/>
      <c r="N554" s="98"/>
      <c r="O554" s="98"/>
      <c r="P554" s="98"/>
      <c r="Q554" s="98"/>
      <c r="R554" s="98"/>
      <c r="S554" s="98"/>
      <c r="T554" s="98"/>
      <c r="U554" s="98"/>
      <c r="V554" s="98"/>
      <c r="W554" s="98"/>
      <c r="X554" s="98"/>
      <c r="Y554" s="98"/>
      <c r="Z554" s="98"/>
      <c r="AA554" s="98"/>
      <c r="AB554" s="98"/>
      <c r="AC554" s="98"/>
      <c r="AD554" s="98"/>
      <c r="AE554" s="98"/>
      <c r="AF554" s="98"/>
      <c r="AG554" s="98"/>
      <c r="AH554" s="98"/>
      <c r="AI554" s="98"/>
      <c r="AJ554" s="98"/>
      <c r="AK554" s="98"/>
      <c r="AL554" s="98"/>
      <c r="AM554" s="98"/>
      <c r="AN554" s="98"/>
      <c r="AO554" s="98"/>
      <c r="AP554" s="98"/>
      <c r="AQ554" s="48"/>
      <c r="AR554" s="48"/>
      <c r="AS554" s="48"/>
      <c r="AT554" s="48"/>
      <c r="AU554" s="48"/>
      <c r="AV554" s="48"/>
      <c r="AW554" s="48"/>
      <c r="AX554" s="48"/>
      <c r="AY554" s="48"/>
      <c r="AZ554" s="48"/>
      <c r="BA554" s="48"/>
      <c r="BB554" s="48"/>
      <c r="BC554" s="48"/>
      <c r="BD554" s="48"/>
    </row>
    <row r="555" spans="1:56" ht="15" customHeight="1" x14ac:dyDescent="0.3">
      <c r="A555" s="77"/>
      <c r="B555" s="126" t="s">
        <v>214</v>
      </c>
      <c r="C555" s="126"/>
      <c r="D555" s="126"/>
      <c r="E555" s="126"/>
      <c r="F555" s="126"/>
      <c r="G555" s="126"/>
      <c r="H555" s="126"/>
      <c r="I555" s="126"/>
      <c r="J555" s="126"/>
      <c r="K555" s="126"/>
      <c r="L555" s="126"/>
      <c r="M555" s="126"/>
      <c r="N555" s="126"/>
      <c r="O555" s="126"/>
      <c r="P555" s="126"/>
      <c r="Q555" s="126"/>
      <c r="R555" s="126"/>
      <c r="S555" s="126"/>
      <c r="T555" s="126"/>
      <c r="U555" s="127" t="s">
        <v>215</v>
      </c>
      <c r="V555" s="127"/>
      <c r="W555" s="127"/>
      <c r="X555" s="127"/>
      <c r="Y555" s="127"/>
      <c r="Z555" s="127"/>
      <c r="AA555" s="127"/>
      <c r="AB555" s="127"/>
      <c r="AC555" s="127"/>
      <c r="AD555" s="127"/>
      <c r="AE555" s="127"/>
      <c r="AF555" s="127"/>
      <c r="AG555" s="127"/>
      <c r="AH555" s="127"/>
      <c r="AI555" s="127"/>
      <c r="AJ555" s="127"/>
      <c r="AK555" s="127"/>
      <c r="AL555" s="65" t="s">
        <v>216</v>
      </c>
      <c r="AN555" s="48"/>
      <c r="AO555" s="23"/>
      <c r="AP555" s="56"/>
      <c r="AQ555" s="48"/>
      <c r="AR555" s="48"/>
      <c r="AS555" s="48"/>
      <c r="AT555" s="48"/>
      <c r="AU555" s="48"/>
      <c r="AV555" s="48"/>
      <c r="AW555" s="48"/>
      <c r="AX555" s="48"/>
      <c r="AY555" s="48"/>
      <c r="AZ555" s="48"/>
      <c r="BA555" s="48"/>
      <c r="BB555" s="48"/>
      <c r="BC555" s="48"/>
      <c r="BD555" s="48"/>
    </row>
    <row r="556" spans="1:56" ht="15" customHeight="1" x14ac:dyDescent="0.3">
      <c r="A556" s="77"/>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c r="AA556" s="48"/>
      <c r="AB556" s="48"/>
      <c r="AC556" s="48"/>
      <c r="AD556" s="48"/>
      <c r="AE556" s="48"/>
      <c r="AF556" s="48"/>
      <c r="AG556" s="48"/>
      <c r="AH556" s="48"/>
      <c r="AI556" s="48"/>
      <c r="AJ556" s="48"/>
      <c r="AK556" s="48"/>
      <c r="AL556" s="48"/>
      <c r="AM556" s="48"/>
      <c r="AN556" s="48"/>
      <c r="AO556" s="48"/>
      <c r="AP556" s="48"/>
      <c r="AQ556" s="48"/>
      <c r="AR556" s="48"/>
      <c r="AS556" s="48"/>
      <c r="AT556" s="48"/>
      <c r="AU556" s="48"/>
      <c r="AV556" s="48"/>
      <c r="AW556" s="48"/>
      <c r="AX556" s="48"/>
      <c r="AY556" s="48"/>
      <c r="AZ556" s="48"/>
      <c r="BA556" s="48"/>
      <c r="BB556" s="48"/>
      <c r="BC556" s="48"/>
      <c r="BD556" s="48"/>
    </row>
    <row r="557" spans="1:56" ht="30" customHeight="1" x14ac:dyDescent="0.3">
      <c r="A557" s="26"/>
      <c r="B557" s="52"/>
      <c r="C557" s="52"/>
      <c r="D557" s="52"/>
      <c r="E557" s="52"/>
      <c r="F557" s="52"/>
      <c r="G557" s="52"/>
      <c r="H557" s="52"/>
      <c r="I557" s="52"/>
      <c r="J557" s="52"/>
      <c r="K557" s="52"/>
      <c r="L557" s="52"/>
      <c r="M557" s="52"/>
      <c r="N557" s="52"/>
      <c r="O557" s="52"/>
      <c r="P557" s="52"/>
      <c r="Q557" s="117" t="s">
        <v>191</v>
      </c>
      <c r="R557" s="118"/>
      <c r="S557" s="118"/>
      <c r="T557" s="118"/>
      <c r="U557" s="118"/>
      <c r="V557" s="118"/>
      <c r="W557" s="118"/>
      <c r="X557" s="118"/>
      <c r="Y557" s="52"/>
      <c r="Z557" s="117" t="s">
        <v>217</v>
      </c>
      <c r="AA557" s="117"/>
      <c r="AB557" s="117"/>
      <c r="AC557" s="117"/>
      <c r="AD557" s="117"/>
      <c r="AE557" s="60"/>
      <c r="AF557" s="60"/>
      <c r="AG557" s="60"/>
      <c r="AH557" s="60"/>
      <c r="AI557" s="128" t="s">
        <v>218</v>
      </c>
      <c r="AJ557" s="128"/>
      <c r="AK557" s="128"/>
      <c r="AL557" s="128"/>
      <c r="AM557" s="128"/>
      <c r="AN557" s="128"/>
      <c r="AO557" s="128"/>
      <c r="AP557" s="52"/>
      <c r="AQ557" s="48"/>
      <c r="AR557" s="48"/>
      <c r="AS557" s="48"/>
      <c r="AT557" s="48"/>
      <c r="AU557" s="48"/>
      <c r="AV557" s="48"/>
      <c r="AW557" s="48"/>
      <c r="AX557" s="48"/>
      <c r="AY557" s="48"/>
      <c r="AZ557" s="48"/>
      <c r="BA557" s="48"/>
      <c r="BB557" s="48"/>
      <c r="BC557" s="48"/>
      <c r="BD557" s="48"/>
    </row>
    <row r="558" spans="1:56" ht="2.25" customHeight="1" x14ac:dyDescent="0.3">
      <c r="A558" s="26"/>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48"/>
      <c r="AR558" s="48"/>
      <c r="AS558" s="48"/>
      <c r="AT558" s="48"/>
      <c r="AU558" s="48"/>
      <c r="AV558" s="48"/>
      <c r="AW558" s="48"/>
      <c r="AX558" s="48"/>
      <c r="AY558" s="48"/>
      <c r="AZ558" s="48"/>
      <c r="BA558" s="48"/>
      <c r="BB558" s="48"/>
      <c r="BC558" s="48"/>
      <c r="BD558" s="48"/>
    </row>
    <row r="559" spans="1:56" ht="15" customHeight="1" x14ac:dyDescent="0.3">
      <c r="A559" s="26"/>
      <c r="B559" s="104" t="s">
        <v>219</v>
      </c>
      <c r="C559" s="105"/>
      <c r="D559" s="105"/>
      <c r="E559" s="105"/>
      <c r="F559" s="105"/>
      <c r="G559" s="105"/>
      <c r="H559" s="105"/>
      <c r="I559" s="105"/>
      <c r="J559" s="105"/>
      <c r="K559" s="105"/>
      <c r="L559" s="105"/>
      <c r="M559" s="105"/>
      <c r="N559" s="105"/>
      <c r="O559" s="105"/>
      <c r="P559" s="52"/>
      <c r="Q559" s="106"/>
      <c r="R559" s="107"/>
      <c r="S559" s="107"/>
      <c r="T559" s="107"/>
      <c r="U559" s="107"/>
      <c r="V559" s="108"/>
      <c r="W559" s="105" t="s">
        <v>174</v>
      </c>
      <c r="X559" s="105"/>
      <c r="Y559" s="52"/>
      <c r="Z559" s="146"/>
      <c r="AA559" s="147"/>
      <c r="AB559" s="147"/>
      <c r="AC559" s="147"/>
      <c r="AD559" s="147"/>
      <c r="AE559" s="148"/>
      <c r="AF559" s="113" t="s">
        <v>126</v>
      </c>
      <c r="AG559" s="114"/>
      <c r="AH559" s="52"/>
      <c r="AI559" s="123">
        <f>IF(Q559&lt;&gt;0,IF(Z559&lt;&gt;0,Z559/(Q559+Q563*(Q559/(Q559+Q561))),0),0)+IF(AND(Q559=0,Q561=0,Q563&lt;&gt;0),Z559/Q563,0)</f>
        <v>0</v>
      </c>
      <c r="AJ559" s="124"/>
      <c r="AK559" s="124"/>
      <c r="AL559" s="124"/>
      <c r="AM559" s="125"/>
      <c r="AN559" s="52" t="s">
        <v>126</v>
      </c>
      <c r="AO559" s="52"/>
      <c r="AP559" s="52"/>
      <c r="AQ559" s="48"/>
      <c r="AR559" s="48"/>
      <c r="AS559" s="48"/>
      <c r="AT559" s="48"/>
      <c r="AU559" s="48"/>
      <c r="AV559" s="48"/>
      <c r="AW559" s="48"/>
      <c r="AX559" s="48"/>
      <c r="AY559" s="48"/>
      <c r="AZ559" s="48"/>
      <c r="BA559" s="48"/>
      <c r="BB559" s="48"/>
      <c r="BC559" s="48"/>
      <c r="BD559" s="48"/>
    </row>
    <row r="560" spans="1:56" ht="2.25" customHeight="1" x14ac:dyDescent="0.3">
      <c r="A560" s="26"/>
      <c r="B560" s="52"/>
      <c r="C560" s="52"/>
      <c r="D560" s="52"/>
      <c r="E560" s="52"/>
      <c r="F560" s="52"/>
      <c r="G560" s="52"/>
      <c r="H560" s="52"/>
      <c r="I560" s="52"/>
      <c r="J560" s="52"/>
      <c r="K560" s="52"/>
      <c r="L560" s="52"/>
      <c r="M560" s="52"/>
      <c r="N560" s="52"/>
      <c r="O560" s="51"/>
      <c r="P560" s="51"/>
      <c r="Q560" s="48"/>
      <c r="R560" s="48"/>
      <c r="S560" s="48"/>
      <c r="T560" s="48"/>
      <c r="U560" s="48"/>
      <c r="V560" s="48"/>
      <c r="W560" s="52"/>
      <c r="X560" s="52"/>
      <c r="Y560" s="52"/>
      <c r="Z560" s="48"/>
      <c r="AA560" s="48"/>
      <c r="AB560" s="48"/>
      <c r="AC560" s="48"/>
      <c r="AD560" s="48"/>
      <c r="AE560" s="48"/>
      <c r="AF560" s="52"/>
      <c r="AG560" s="52"/>
      <c r="AH560" s="52"/>
      <c r="AI560" s="27"/>
      <c r="AJ560" s="27"/>
      <c r="AK560" s="27"/>
      <c r="AL560" s="27"/>
      <c r="AM560" s="27"/>
      <c r="AN560" s="52"/>
      <c r="AO560" s="52"/>
      <c r="AP560" s="52"/>
      <c r="AQ560" s="48"/>
      <c r="AR560" s="48"/>
      <c r="AS560" s="48"/>
      <c r="AT560" s="48"/>
      <c r="AU560" s="48"/>
      <c r="AV560" s="48"/>
      <c r="AW560" s="48"/>
      <c r="AX560" s="48"/>
      <c r="AY560" s="48"/>
      <c r="AZ560" s="48"/>
      <c r="BA560" s="48"/>
      <c r="BB560" s="48"/>
      <c r="BC560" s="48"/>
      <c r="BD560" s="48"/>
    </row>
    <row r="561" spans="1:56" ht="15" customHeight="1" x14ac:dyDescent="0.3">
      <c r="A561" s="26"/>
      <c r="B561" s="104" t="s">
        <v>220</v>
      </c>
      <c r="C561" s="105"/>
      <c r="D561" s="105"/>
      <c r="E561" s="105"/>
      <c r="F561" s="105"/>
      <c r="G561" s="105"/>
      <c r="H561" s="105"/>
      <c r="I561" s="105"/>
      <c r="J561" s="105"/>
      <c r="K561" s="105"/>
      <c r="L561" s="105"/>
      <c r="M561" s="105"/>
      <c r="N561" s="105"/>
      <c r="O561" s="105"/>
      <c r="P561" s="52"/>
      <c r="Q561" s="106"/>
      <c r="R561" s="107"/>
      <c r="S561" s="107"/>
      <c r="T561" s="107"/>
      <c r="U561" s="107"/>
      <c r="V561" s="108"/>
      <c r="W561" s="105" t="s">
        <v>174</v>
      </c>
      <c r="X561" s="105"/>
      <c r="Y561" s="52"/>
      <c r="Z561" s="146"/>
      <c r="AA561" s="147"/>
      <c r="AB561" s="147"/>
      <c r="AC561" s="147"/>
      <c r="AD561" s="147"/>
      <c r="AE561" s="148"/>
      <c r="AF561" s="113" t="s">
        <v>126</v>
      </c>
      <c r="AG561" s="114"/>
      <c r="AH561" s="52"/>
      <c r="AI561" s="123">
        <f>IF(Q561&lt;&gt;0,IF(Z561&lt;&gt;0,Z561/(Q561+Q563*(Q561/(Q559+Q561))),0),0)</f>
        <v>0</v>
      </c>
      <c r="AJ561" s="124"/>
      <c r="AK561" s="124"/>
      <c r="AL561" s="124"/>
      <c r="AM561" s="125"/>
      <c r="AN561" s="52" t="s">
        <v>126</v>
      </c>
      <c r="AO561" s="52"/>
      <c r="AP561" s="52"/>
      <c r="AQ561" s="48"/>
      <c r="AR561" s="48"/>
      <c r="AS561" s="48"/>
      <c r="AT561" s="48"/>
      <c r="AU561" s="48"/>
      <c r="AV561" s="48"/>
      <c r="AW561" s="48"/>
      <c r="AX561" s="48"/>
      <c r="AY561" s="48"/>
      <c r="AZ561" s="48"/>
      <c r="BA561" s="48"/>
      <c r="BB561" s="48"/>
      <c r="BC561" s="48"/>
      <c r="BD561" s="48"/>
    </row>
    <row r="562" spans="1:56" ht="2.25" customHeight="1" x14ac:dyDescent="0.3">
      <c r="A562" s="26"/>
      <c r="B562" s="52"/>
      <c r="C562" s="52"/>
      <c r="D562" s="52"/>
      <c r="E562" s="52"/>
      <c r="F562" s="52"/>
      <c r="G562" s="52"/>
      <c r="H562" s="52"/>
      <c r="I562" s="52"/>
      <c r="J562" s="52"/>
      <c r="K562" s="52"/>
      <c r="L562" s="52"/>
      <c r="M562" s="52"/>
      <c r="N562" s="52"/>
      <c r="O562" s="51"/>
      <c r="P562" s="51"/>
      <c r="Q562" s="48"/>
      <c r="R562" s="48"/>
      <c r="S562" s="48"/>
      <c r="T562" s="48"/>
      <c r="U562" s="48"/>
      <c r="V562" s="48"/>
      <c r="W562" s="52"/>
      <c r="X562" s="52"/>
      <c r="Y562" s="52"/>
      <c r="Z562" s="52"/>
      <c r="AA562" s="52"/>
      <c r="AB562" s="52"/>
      <c r="AC562" s="52"/>
      <c r="AD562" s="52"/>
      <c r="AE562" s="52"/>
      <c r="AF562" s="52"/>
      <c r="AG562" s="52"/>
      <c r="AH562" s="52"/>
      <c r="AI562" s="52"/>
      <c r="AJ562" s="52"/>
      <c r="AK562" s="52"/>
      <c r="AL562" s="52"/>
      <c r="AM562" s="52"/>
      <c r="AN562" s="52"/>
      <c r="AO562" s="52"/>
      <c r="AP562" s="52"/>
      <c r="AQ562" s="48"/>
      <c r="AR562" s="48"/>
      <c r="AS562" s="48"/>
      <c r="AT562" s="48"/>
      <c r="AU562" s="48"/>
      <c r="AV562" s="48"/>
      <c r="AW562" s="48"/>
      <c r="AX562" s="48"/>
      <c r="AY562" s="48"/>
      <c r="AZ562" s="48"/>
      <c r="BA562" s="48"/>
      <c r="BB562" s="48"/>
      <c r="BC562" s="48"/>
      <c r="BD562" s="48"/>
    </row>
    <row r="563" spans="1:56" ht="15" customHeight="1" x14ac:dyDescent="0.3">
      <c r="A563" s="26"/>
      <c r="B563" s="104" t="s">
        <v>221</v>
      </c>
      <c r="C563" s="105"/>
      <c r="D563" s="105"/>
      <c r="E563" s="105"/>
      <c r="F563" s="105"/>
      <c r="G563" s="105"/>
      <c r="H563" s="105"/>
      <c r="I563" s="105"/>
      <c r="J563" s="105"/>
      <c r="K563" s="105"/>
      <c r="L563" s="105"/>
      <c r="M563" s="105"/>
      <c r="N563" s="105"/>
      <c r="O563" s="105"/>
      <c r="P563" s="52"/>
      <c r="Q563" s="106"/>
      <c r="R563" s="107"/>
      <c r="S563" s="107"/>
      <c r="T563" s="107"/>
      <c r="U563" s="107"/>
      <c r="V563" s="108"/>
      <c r="W563" s="105" t="s">
        <v>174</v>
      </c>
      <c r="X563" s="105"/>
      <c r="Y563" s="52"/>
      <c r="Z563" s="109">
        <f>IF((Q559+Q561+Q563)&lt;&gt;0,Q563/(Q559+Q561+Q563)*(Z559+Z561),0)</f>
        <v>0</v>
      </c>
      <c r="AA563" s="110"/>
      <c r="AB563" s="110"/>
      <c r="AC563" s="110"/>
      <c r="AD563" s="110"/>
      <c r="AE563" s="111"/>
      <c r="AF563" s="52" t="s">
        <v>126</v>
      </c>
      <c r="AG563" s="52"/>
      <c r="AH563" s="52"/>
      <c r="AI563" s="52"/>
      <c r="AJ563" s="52"/>
      <c r="AK563" s="52"/>
      <c r="AL563" s="52"/>
      <c r="AM563" s="52"/>
      <c r="AN563" s="52"/>
      <c r="AO563" s="52"/>
      <c r="AP563" s="52"/>
      <c r="AQ563" s="48"/>
      <c r="AR563" s="48"/>
      <c r="AS563" s="48"/>
      <c r="AT563" s="48"/>
      <c r="AU563" s="48"/>
      <c r="AV563" s="48"/>
      <c r="AW563" s="48"/>
      <c r="AX563" s="48"/>
      <c r="AY563" s="48"/>
      <c r="AZ563" s="48"/>
      <c r="BA563" s="48"/>
      <c r="BB563" s="48"/>
      <c r="BC563" s="48"/>
      <c r="BD563" s="48"/>
    </row>
    <row r="564" spans="1:56" ht="15" customHeight="1" x14ac:dyDescent="0.3">
      <c r="A564" s="60"/>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48"/>
      <c r="AR564" s="48"/>
      <c r="AS564" s="48"/>
      <c r="AT564" s="48"/>
      <c r="AU564" s="48"/>
      <c r="AV564" s="48"/>
      <c r="AW564" s="48"/>
      <c r="AX564" s="48"/>
      <c r="AY564" s="48"/>
      <c r="AZ564" s="48"/>
      <c r="BA564" s="48"/>
      <c r="BB564" s="48"/>
      <c r="BC564" s="48"/>
      <c r="BD564" s="48"/>
    </row>
    <row r="565" spans="1:56" ht="15" customHeight="1" x14ac:dyDescent="0.3">
      <c r="A565" s="26">
        <v>53</v>
      </c>
      <c r="B565" s="115" t="s">
        <v>222</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6"/>
      <c r="AL565" s="116"/>
      <c r="AM565" s="116"/>
      <c r="AN565" s="116"/>
      <c r="AO565" s="116"/>
      <c r="AP565" s="116"/>
      <c r="AQ565" s="48"/>
      <c r="AR565" s="48"/>
      <c r="AS565" s="48"/>
      <c r="AT565" s="48"/>
      <c r="AU565" s="48"/>
      <c r="AV565" s="48"/>
      <c r="AW565" s="48"/>
      <c r="AX565" s="48"/>
      <c r="AY565" s="48"/>
      <c r="AZ565" s="48"/>
      <c r="BA565" s="48"/>
      <c r="BB565" s="48"/>
      <c r="BC565" s="48"/>
      <c r="BD565" s="48"/>
    </row>
    <row r="566" spans="1:56" ht="2.25" customHeight="1" x14ac:dyDescent="0.3">
      <c r="A566" s="26"/>
      <c r="B566" s="52"/>
      <c r="C566" s="52"/>
      <c r="D566" s="52"/>
      <c r="E566" s="52"/>
      <c r="F566" s="52"/>
      <c r="G566" s="52"/>
      <c r="H566" s="52"/>
      <c r="I566" s="52"/>
      <c r="J566" s="52"/>
      <c r="K566" s="52"/>
      <c r="L566" s="52"/>
      <c r="M566" s="52"/>
      <c r="N566" s="51"/>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48"/>
      <c r="AR566" s="48"/>
      <c r="AS566" s="48"/>
      <c r="AT566" s="48"/>
      <c r="AU566" s="48"/>
      <c r="AV566" s="48"/>
      <c r="AW566" s="48"/>
      <c r="AX566" s="48"/>
      <c r="AY566" s="48"/>
      <c r="AZ566" s="48"/>
      <c r="BA566" s="48"/>
      <c r="BB566" s="48"/>
      <c r="BC566" s="48"/>
      <c r="BD566" s="48"/>
    </row>
    <row r="567" spans="1:56" ht="15" customHeight="1" x14ac:dyDescent="0.3">
      <c r="A567" s="26"/>
      <c r="B567" s="52"/>
      <c r="C567" s="52"/>
      <c r="D567" s="52"/>
      <c r="E567" s="52"/>
      <c r="F567" s="52"/>
      <c r="G567" s="52"/>
      <c r="H567" s="52"/>
      <c r="I567" s="52"/>
      <c r="J567" s="52"/>
      <c r="K567" s="52"/>
      <c r="L567" s="52"/>
      <c r="M567" s="52"/>
      <c r="N567" s="52"/>
      <c r="O567" s="52"/>
      <c r="P567" s="52"/>
      <c r="Q567" s="117" t="s">
        <v>191</v>
      </c>
      <c r="R567" s="118"/>
      <c r="S567" s="118"/>
      <c r="T567" s="118"/>
      <c r="U567" s="118"/>
      <c r="V567" s="118"/>
      <c r="W567" s="118"/>
      <c r="X567" s="118"/>
      <c r="Y567" s="52"/>
      <c r="Z567" s="149" t="s">
        <v>217</v>
      </c>
      <c r="AA567" s="149"/>
      <c r="AB567" s="149"/>
      <c r="AC567" s="149"/>
      <c r="AD567" s="149"/>
      <c r="AE567" s="149"/>
      <c r="AF567" s="149"/>
      <c r="AG567" s="149"/>
      <c r="AH567" s="105"/>
      <c r="AI567" s="105"/>
      <c r="AJ567" s="52"/>
      <c r="AK567" s="52"/>
      <c r="AL567" s="52"/>
      <c r="AM567" s="52"/>
      <c r="AN567" s="52"/>
      <c r="AO567" s="52"/>
      <c r="AP567" s="52"/>
      <c r="AQ567" s="48"/>
      <c r="AR567" s="48"/>
      <c r="AS567" s="48"/>
      <c r="AT567" s="48"/>
      <c r="AU567" s="48"/>
      <c r="AV567" s="48"/>
      <c r="AW567" s="48"/>
      <c r="AX567" s="48"/>
      <c r="AY567" s="48"/>
      <c r="AZ567" s="48"/>
      <c r="BA567" s="48"/>
      <c r="BB567" s="48"/>
      <c r="BC567" s="48"/>
      <c r="BD567" s="48"/>
    </row>
    <row r="568" spans="1:56" ht="2.25" customHeight="1" x14ac:dyDescent="0.3">
      <c r="A568" s="26"/>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48"/>
      <c r="AR568" s="48"/>
      <c r="AS568" s="48"/>
      <c r="AT568" s="48"/>
      <c r="AU568" s="48"/>
      <c r="AV568" s="48"/>
      <c r="AW568" s="48"/>
      <c r="AX568" s="48"/>
      <c r="AY568" s="48"/>
      <c r="AZ568" s="48"/>
      <c r="BA568" s="48"/>
      <c r="BB568" s="48"/>
      <c r="BC568" s="48"/>
      <c r="BD568" s="48"/>
    </row>
    <row r="569" spans="1:56" ht="15" customHeight="1" x14ac:dyDescent="0.3">
      <c r="A569" s="26"/>
      <c r="B569" s="104" t="s">
        <v>182</v>
      </c>
      <c r="C569" s="105"/>
      <c r="D569" s="105"/>
      <c r="E569" s="105"/>
      <c r="F569" s="105"/>
      <c r="G569" s="105"/>
      <c r="H569" s="105"/>
      <c r="I569" s="105"/>
      <c r="J569" s="105"/>
      <c r="K569" s="105"/>
      <c r="L569" s="105"/>
      <c r="M569" s="105"/>
      <c r="N569" s="105"/>
      <c r="O569" s="105"/>
      <c r="P569" s="52"/>
      <c r="Q569" s="150"/>
      <c r="R569" s="151"/>
      <c r="S569" s="151"/>
      <c r="T569" s="151"/>
      <c r="U569" s="151"/>
      <c r="V569" s="152"/>
      <c r="W569" s="105" t="s">
        <v>174</v>
      </c>
      <c r="X569" s="105"/>
      <c r="Y569" s="52"/>
      <c r="Z569" s="153"/>
      <c r="AA569" s="154"/>
      <c r="AB569" s="154"/>
      <c r="AC569" s="154"/>
      <c r="AD569" s="154"/>
      <c r="AE569" s="154"/>
      <c r="AF569" s="154"/>
      <c r="AG569" s="155"/>
      <c r="AH569" s="105" t="s">
        <v>126</v>
      </c>
      <c r="AI569" s="105"/>
      <c r="AJ569" s="52"/>
      <c r="AK569" s="52"/>
      <c r="AL569" s="52"/>
      <c r="AM569" s="52"/>
      <c r="AN569" s="52"/>
      <c r="AO569" s="52"/>
      <c r="AP569" s="52"/>
      <c r="AQ569" s="48"/>
      <c r="AR569" s="48"/>
      <c r="AS569" s="48"/>
      <c r="AT569" s="48"/>
      <c r="AU569" s="48"/>
      <c r="AV569" s="48"/>
      <c r="AW569" s="48"/>
      <c r="AX569" s="48"/>
      <c r="AY569" s="48"/>
      <c r="AZ569" s="48"/>
      <c r="BA569" s="48"/>
      <c r="BB569" s="48"/>
      <c r="BC569" s="48"/>
      <c r="BD569" s="48"/>
    </row>
    <row r="570" spans="1:56" ht="2.25" customHeight="1" x14ac:dyDescent="0.3">
      <c r="A570" s="26"/>
      <c r="B570" s="52"/>
      <c r="C570" s="52"/>
      <c r="D570" s="52"/>
      <c r="E570" s="52"/>
      <c r="F570" s="52"/>
      <c r="G570" s="52"/>
      <c r="H570" s="52"/>
      <c r="I570" s="52"/>
      <c r="J570" s="52"/>
      <c r="K570" s="52"/>
      <c r="L570" s="52"/>
      <c r="M570" s="52"/>
      <c r="N570" s="52"/>
      <c r="O570" s="51"/>
      <c r="P570" s="51"/>
      <c r="Q570" s="48"/>
      <c r="R570" s="48"/>
      <c r="S570" s="48"/>
      <c r="T570" s="48"/>
      <c r="U570" s="48"/>
      <c r="V570" s="48"/>
      <c r="W570" s="52"/>
      <c r="X570" s="52"/>
      <c r="Y570" s="52"/>
      <c r="Z570" s="48"/>
      <c r="AA570" s="48"/>
      <c r="AB570" s="48"/>
      <c r="AC570" s="48"/>
      <c r="AD570" s="48"/>
      <c r="AE570" s="48"/>
      <c r="AF570" s="48"/>
      <c r="AG570" s="48"/>
      <c r="AH570" s="52"/>
      <c r="AI570" s="52"/>
      <c r="AJ570" s="52"/>
      <c r="AK570" s="52"/>
      <c r="AL570" s="52"/>
      <c r="AM570" s="52"/>
      <c r="AN570" s="52"/>
      <c r="AO570" s="52"/>
      <c r="AP570" s="52"/>
      <c r="AQ570" s="48"/>
      <c r="AR570" s="48"/>
      <c r="AS570" s="48"/>
      <c r="AT570" s="48"/>
      <c r="AU570" s="48"/>
      <c r="AV570" s="48"/>
      <c r="AW570" s="48"/>
      <c r="AX570" s="48"/>
      <c r="AY570" s="48"/>
      <c r="AZ570" s="48"/>
      <c r="BA570" s="48"/>
      <c r="BB570" s="48"/>
      <c r="BC570" s="48"/>
      <c r="BD570" s="48"/>
    </row>
    <row r="571" spans="1:56" ht="15" customHeight="1" x14ac:dyDescent="0.3">
      <c r="A571" s="26"/>
      <c r="B571" s="104" t="s">
        <v>223</v>
      </c>
      <c r="C571" s="105"/>
      <c r="D571" s="105"/>
      <c r="E571" s="105"/>
      <c r="F571" s="105"/>
      <c r="G571" s="105"/>
      <c r="H571" s="105"/>
      <c r="I571" s="105"/>
      <c r="J571" s="105"/>
      <c r="K571" s="105"/>
      <c r="L571" s="105"/>
      <c r="M571" s="105"/>
      <c r="N571" s="105"/>
      <c r="O571" s="105"/>
      <c r="P571" s="52"/>
      <c r="Q571" s="150"/>
      <c r="R571" s="151"/>
      <c r="S571" s="151"/>
      <c r="T571" s="151"/>
      <c r="U571" s="151"/>
      <c r="V571" s="152"/>
      <c r="W571" s="105" t="s">
        <v>174</v>
      </c>
      <c r="X571" s="105"/>
      <c r="Y571" s="52"/>
      <c r="Z571" s="153"/>
      <c r="AA571" s="154"/>
      <c r="AB571" s="154"/>
      <c r="AC571" s="154"/>
      <c r="AD571" s="154"/>
      <c r="AE571" s="154"/>
      <c r="AF571" s="154"/>
      <c r="AG571" s="155"/>
      <c r="AH571" s="105" t="s">
        <v>126</v>
      </c>
      <c r="AI571" s="105"/>
      <c r="AJ571" s="52"/>
      <c r="AK571" s="52"/>
      <c r="AL571" s="52"/>
      <c r="AM571" s="52"/>
      <c r="AN571" s="52"/>
      <c r="AO571" s="52"/>
      <c r="AP571" s="52"/>
      <c r="AQ571" s="48"/>
      <c r="AR571" s="48"/>
      <c r="AS571" s="48"/>
      <c r="AT571" s="48"/>
      <c r="AU571" s="48"/>
      <c r="AV571" s="48"/>
      <c r="AW571" s="48"/>
      <c r="AX571" s="48"/>
      <c r="AY571" s="48"/>
      <c r="AZ571" s="48"/>
      <c r="BA571" s="48"/>
      <c r="BB571" s="48"/>
      <c r="BC571" s="48"/>
      <c r="BD571" s="48"/>
    </row>
    <row r="572" spans="1:56" ht="2.25" customHeight="1" x14ac:dyDescent="0.3">
      <c r="A572" s="26"/>
      <c r="B572" s="52"/>
      <c r="C572" s="52"/>
      <c r="D572" s="52"/>
      <c r="E572" s="52"/>
      <c r="F572" s="52"/>
      <c r="G572" s="52"/>
      <c r="H572" s="52"/>
      <c r="I572" s="52"/>
      <c r="J572" s="52"/>
      <c r="K572" s="52"/>
      <c r="L572" s="52"/>
      <c r="M572" s="52"/>
      <c r="N572" s="52"/>
      <c r="O572" s="52"/>
      <c r="P572" s="52"/>
      <c r="Q572" s="48"/>
      <c r="R572" s="48"/>
      <c r="S572" s="48"/>
      <c r="T572" s="48"/>
      <c r="U572" s="48"/>
      <c r="V572" s="48"/>
      <c r="W572" s="52"/>
      <c r="X572" s="52"/>
      <c r="Y572" s="52"/>
      <c r="Z572" s="48"/>
      <c r="AA572" s="48"/>
      <c r="AB572" s="48"/>
      <c r="AC572" s="48"/>
      <c r="AD572" s="48"/>
      <c r="AE572" s="48"/>
      <c r="AF572" s="48"/>
      <c r="AG572" s="48"/>
      <c r="AH572" s="52"/>
      <c r="AI572" s="52"/>
      <c r="AJ572" s="52"/>
      <c r="AK572" s="52"/>
      <c r="AL572" s="52"/>
      <c r="AM572" s="52"/>
      <c r="AN572" s="52"/>
      <c r="AO572" s="52"/>
      <c r="AP572" s="52"/>
      <c r="AQ572" s="48"/>
      <c r="AR572" s="48"/>
      <c r="AS572" s="48"/>
      <c r="AT572" s="48"/>
      <c r="AU572" s="48"/>
      <c r="AV572" s="48"/>
      <c r="AW572" s="48"/>
      <c r="AX572" s="48"/>
      <c r="AY572" s="48"/>
      <c r="AZ572" s="48"/>
      <c r="BA572" s="48"/>
      <c r="BB572" s="48"/>
      <c r="BC572" s="48"/>
      <c r="BD572" s="48"/>
    </row>
    <row r="573" spans="1:56" ht="15" customHeight="1" x14ac:dyDescent="0.3">
      <c r="A573" s="26"/>
      <c r="B573" s="104" t="s">
        <v>183</v>
      </c>
      <c r="C573" s="105"/>
      <c r="D573" s="105"/>
      <c r="E573" s="105"/>
      <c r="F573" s="105"/>
      <c r="G573" s="105"/>
      <c r="H573" s="105"/>
      <c r="I573" s="105"/>
      <c r="J573" s="105"/>
      <c r="K573" s="105"/>
      <c r="L573" s="105"/>
      <c r="M573" s="105"/>
      <c r="N573" s="105"/>
      <c r="O573" s="105"/>
      <c r="P573" s="61"/>
      <c r="Q573" s="150"/>
      <c r="R573" s="151"/>
      <c r="S573" s="151"/>
      <c r="T573" s="151"/>
      <c r="U573" s="151"/>
      <c r="V573" s="152"/>
      <c r="W573" s="105" t="s">
        <v>174</v>
      </c>
      <c r="X573" s="105"/>
      <c r="Y573" s="52"/>
      <c r="Z573" s="153"/>
      <c r="AA573" s="154"/>
      <c r="AB573" s="154"/>
      <c r="AC573" s="154"/>
      <c r="AD573" s="154"/>
      <c r="AE573" s="154"/>
      <c r="AF573" s="154"/>
      <c r="AG573" s="155"/>
      <c r="AH573" s="105" t="s">
        <v>126</v>
      </c>
      <c r="AI573" s="105"/>
      <c r="AJ573" s="52"/>
      <c r="AK573" s="52"/>
      <c r="AL573" s="52"/>
      <c r="AM573" s="52"/>
      <c r="AN573" s="52"/>
      <c r="AO573" s="52"/>
      <c r="AP573" s="52"/>
      <c r="AQ573" s="48"/>
      <c r="AR573" s="48"/>
      <c r="AS573" s="48"/>
      <c r="AT573" s="48"/>
      <c r="AU573" s="48"/>
      <c r="AV573" s="48"/>
      <c r="AW573" s="48"/>
      <c r="AX573" s="48"/>
      <c r="AY573" s="48"/>
      <c r="AZ573" s="48"/>
      <c r="BA573" s="48"/>
      <c r="BB573" s="48"/>
      <c r="BC573" s="48"/>
      <c r="BD573" s="48"/>
    </row>
    <row r="574" spans="1:56" ht="2.25" customHeight="1" x14ac:dyDescent="0.3">
      <c r="A574" s="26"/>
      <c r="B574" s="52"/>
      <c r="C574" s="52"/>
      <c r="D574" s="52"/>
      <c r="E574" s="52"/>
      <c r="F574" s="52"/>
      <c r="G574" s="52"/>
      <c r="H574" s="52"/>
      <c r="I574" s="52"/>
      <c r="J574" s="52"/>
      <c r="K574" s="52"/>
      <c r="L574" s="52"/>
      <c r="M574" s="52"/>
      <c r="N574" s="52"/>
      <c r="O574" s="52"/>
      <c r="P574" s="52"/>
      <c r="Q574" s="48"/>
      <c r="R574" s="48"/>
      <c r="S574" s="48"/>
      <c r="T574" s="48"/>
      <c r="U574" s="48"/>
      <c r="V574" s="48"/>
      <c r="W574" s="52"/>
      <c r="X574" s="52"/>
      <c r="Y574" s="52"/>
      <c r="Z574" s="48"/>
      <c r="AA574" s="48"/>
      <c r="AB574" s="48"/>
      <c r="AC574" s="48"/>
      <c r="AD574" s="48"/>
      <c r="AE574" s="48"/>
      <c r="AF574" s="48"/>
      <c r="AG574" s="48"/>
      <c r="AH574" s="52"/>
      <c r="AI574" s="52"/>
      <c r="AJ574" s="52"/>
      <c r="AK574" s="52"/>
      <c r="AL574" s="52"/>
      <c r="AM574" s="52"/>
      <c r="AN574" s="52"/>
      <c r="AO574" s="52"/>
      <c r="AP574" s="52"/>
      <c r="AQ574" s="48"/>
      <c r="AR574" s="48"/>
      <c r="AS574" s="48"/>
      <c r="AT574" s="48"/>
      <c r="AU574" s="48"/>
      <c r="AV574" s="48"/>
      <c r="AW574" s="48"/>
      <c r="AX574" s="48"/>
      <c r="AY574" s="48"/>
      <c r="AZ574" s="48"/>
      <c r="BA574" s="48"/>
      <c r="BB574" s="48"/>
      <c r="BC574" s="48"/>
      <c r="BD574" s="48"/>
    </row>
    <row r="575" spans="1:56" ht="15" customHeight="1" x14ac:dyDescent="0.3">
      <c r="A575" s="26"/>
      <c r="B575" s="104" t="s">
        <v>184</v>
      </c>
      <c r="C575" s="105"/>
      <c r="D575" s="105"/>
      <c r="E575" s="105"/>
      <c r="F575" s="105"/>
      <c r="G575" s="105"/>
      <c r="H575" s="105"/>
      <c r="I575" s="105"/>
      <c r="J575" s="105"/>
      <c r="K575" s="105"/>
      <c r="L575" s="105"/>
      <c r="M575" s="105"/>
      <c r="N575" s="105"/>
      <c r="O575" s="105"/>
      <c r="P575" s="52"/>
      <c r="Q575" s="150"/>
      <c r="R575" s="151"/>
      <c r="S575" s="151"/>
      <c r="T575" s="151"/>
      <c r="U575" s="151"/>
      <c r="V575" s="152"/>
      <c r="W575" s="105" t="s">
        <v>174</v>
      </c>
      <c r="X575" s="105"/>
      <c r="Y575" s="52"/>
      <c r="Z575" s="153"/>
      <c r="AA575" s="154"/>
      <c r="AB575" s="154"/>
      <c r="AC575" s="154"/>
      <c r="AD575" s="154"/>
      <c r="AE575" s="154"/>
      <c r="AF575" s="154"/>
      <c r="AG575" s="155"/>
      <c r="AH575" s="105" t="s">
        <v>126</v>
      </c>
      <c r="AI575" s="105"/>
      <c r="AJ575" s="52"/>
      <c r="AK575" s="52"/>
      <c r="AL575" s="52"/>
      <c r="AM575" s="52"/>
      <c r="AN575" s="52"/>
      <c r="AO575" s="52"/>
      <c r="AP575" s="52"/>
      <c r="AQ575" s="48"/>
      <c r="AR575" s="48"/>
      <c r="AS575" s="48"/>
      <c r="AT575" s="48"/>
      <c r="AU575" s="48"/>
      <c r="AV575" s="48"/>
      <c r="AW575" s="48"/>
      <c r="AX575" s="48"/>
      <c r="AY575" s="48"/>
      <c r="AZ575" s="48"/>
      <c r="BA575" s="48"/>
      <c r="BB575" s="48"/>
      <c r="BC575" s="48"/>
      <c r="BD575" s="48"/>
    </row>
    <row r="576" spans="1:56" ht="15" customHeight="1" x14ac:dyDescent="0.3">
      <c r="A576" s="77"/>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c r="AA576" s="48"/>
      <c r="AB576" s="48"/>
      <c r="AC576" s="48"/>
      <c r="AD576" s="48"/>
      <c r="AE576" s="48"/>
      <c r="AF576" s="48"/>
      <c r="AG576" s="48"/>
      <c r="AH576" s="48"/>
      <c r="AI576" s="48"/>
      <c r="AJ576" s="48"/>
      <c r="AK576" s="48"/>
      <c r="AL576" s="48"/>
      <c r="AM576" s="48"/>
      <c r="AN576" s="48"/>
      <c r="AO576" s="48"/>
      <c r="AP576" s="48"/>
      <c r="AQ576" s="48"/>
      <c r="AR576" s="48"/>
      <c r="AS576" s="48"/>
      <c r="AT576" s="48"/>
      <c r="AU576" s="48"/>
      <c r="AV576" s="48"/>
      <c r="AW576" s="48"/>
      <c r="AX576" s="48"/>
      <c r="AY576" s="48"/>
      <c r="AZ576" s="48"/>
      <c r="BA576" s="48"/>
      <c r="BB576" s="48"/>
      <c r="BC576" s="48"/>
      <c r="BD576" s="48"/>
    </row>
    <row r="577" spans="1:56" ht="15" customHeight="1" x14ac:dyDescent="0.3">
      <c r="A577" s="77"/>
      <c r="B577" s="119" t="s">
        <v>224</v>
      </c>
      <c r="C577" s="119"/>
      <c r="D577" s="119"/>
      <c r="E577" s="119"/>
      <c r="F577" s="119"/>
      <c r="G577" s="119"/>
      <c r="H577" s="119"/>
      <c r="I577" s="119"/>
      <c r="J577" s="119"/>
      <c r="K577" s="119"/>
      <c r="L577" s="119"/>
      <c r="M577" s="119"/>
      <c r="N577" s="119"/>
      <c r="O577" s="119"/>
      <c r="P577" s="119"/>
      <c r="Q577" s="119"/>
      <c r="R577" s="119"/>
      <c r="S577" s="119"/>
      <c r="T577" s="119"/>
      <c r="U577" s="119"/>
      <c r="V577" s="119"/>
      <c r="W577" s="119"/>
      <c r="X577" s="119"/>
      <c r="Y577" s="119"/>
      <c r="Z577" s="119"/>
      <c r="AA577" s="119"/>
      <c r="AB577" s="119"/>
      <c r="AC577" s="119"/>
      <c r="AD577" s="119"/>
      <c r="AE577" s="119"/>
      <c r="AF577" s="119"/>
      <c r="AG577" s="119"/>
      <c r="AH577" s="119"/>
      <c r="AI577" s="119"/>
      <c r="AJ577" s="119"/>
      <c r="AK577" s="119"/>
      <c r="AL577" s="119"/>
      <c r="AM577" s="119"/>
      <c r="AN577" s="119"/>
      <c r="AO577" s="119"/>
      <c r="AP577" s="120"/>
      <c r="AQ577" s="48"/>
      <c r="AR577" s="48"/>
      <c r="AS577" s="48"/>
      <c r="AT577" s="48"/>
      <c r="AU577" s="48"/>
      <c r="AV577" s="48"/>
      <c r="AW577" s="48"/>
      <c r="AX577" s="48"/>
      <c r="AY577" s="48"/>
      <c r="AZ577" s="48"/>
      <c r="BA577" s="48"/>
      <c r="BB577" s="48"/>
      <c r="BC577" s="48"/>
      <c r="BD577" s="48"/>
    </row>
    <row r="578" spans="1:56" ht="15" customHeight="1" x14ac:dyDescent="0.3">
      <c r="A578" s="77"/>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c r="AA578" s="48"/>
      <c r="AB578" s="48"/>
      <c r="AC578" s="48"/>
      <c r="AD578" s="48"/>
      <c r="AE578" s="48"/>
      <c r="AF578" s="48"/>
      <c r="AG578" s="48"/>
      <c r="AH578" s="48"/>
      <c r="AI578" s="48"/>
      <c r="AJ578" s="48"/>
      <c r="AK578" s="48"/>
      <c r="AL578" s="48"/>
      <c r="AM578" s="48"/>
      <c r="AN578" s="48"/>
      <c r="AO578" s="48"/>
      <c r="AP578" s="48"/>
      <c r="AQ578" s="48"/>
      <c r="AR578" s="48"/>
      <c r="AS578" s="48"/>
      <c r="AT578" s="48"/>
      <c r="AU578" s="48"/>
      <c r="AV578" s="48"/>
      <c r="AW578" s="48"/>
      <c r="AX578" s="48"/>
      <c r="AY578" s="48"/>
      <c r="AZ578" s="48"/>
      <c r="BA578" s="48"/>
      <c r="BB578" s="48"/>
      <c r="BC578" s="48"/>
      <c r="BD578" s="48"/>
    </row>
    <row r="579" spans="1:56" ht="15" customHeight="1" x14ac:dyDescent="0.3">
      <c r="A579" s="77">
        <v>54</v>
      </c>
      <c r="B579" s="164" t="s">
        <v>225</v>
      </c>
      <c r="C579" s="131"/>
      <c r="D579" s="131"/>
      <c r="E579" s="131"/>
      <c r="F579" s="131"/>
      <c r="G579" s="131"/>
      <c r="H579" s="131"/>
      <c r="I579" s="131"/>
      <c r="J579" s="131"/>
      <c r="K579" s="131"/>
      <c r="L579" s="131"/>
      <c r="M579" s="131"/>
      <c r="N579" s="131"/>
      <c r="O579" s="131"/>
      <c r="P579" s="131"/>
      <c r="Q579" s="131"/>
      <c r="R579" s="131"/>
      <c r="S579" s="131"/>
      <c r="T579" s="131"/>
      <c r="U579" s="131"/>
      <c r="V579" s="131"/>
      <c r="W579" s="131"/>
      <c r="X579" s="131"/>
      <c r="Y579" s="131"/>
      <c r="Z579" s="131"/>
      <c r="AA579" s="131"/>
      <c r="AB579" s="131"/>
      <c r="AC579" s="131"/>
      <c r="AD579" s="131"/>
      <c r="AE579" s="131"/>
      <c r="AF579" s="131"/>
      <c r="AG579" s="131"/>
      <c r="AH579" s="131"/>
      <c r="AI579" s="131"/>
      <c r="AJ579" s="131"/>
      <c r="AK579" s="131"/>
      <c r="AL579" s="131"/>
      <c r="AM579" s="131"/>
      <c r="AN579" s="131"/>
      <c r="AO579" s="131"/>
      <c r="AP579" s="131"/>
      <c r="AQ579" s="48"/>
      <c r="AR579" s="48"/>
      <c r="AS579" s="48"/>
      <c r="AT579" s="48"/>
      <c r="AU579" s="48"/>
      <c r="AV579" s="48"/>
      <c r="AW579" s="48"/>
      <c r="AX579" s="48"/>
      <c r="AY579" s="48"/>
      <c r="AZ579" s="48"/>
      <c r="BA579" s="48"/>
      <c r="BB579" s="48"/>
      <c r="BC579" s="48"/>
      <c r="BD579" s="48"/>
    </row>
    <row r="580" spans="1:56" ht="2.25" customHeight="1" x14ac:dyDescent="0.3">
      <c r="A580" s="77"/>
      <c r="B580" s="48"/>
      <c r="C580" s="48"/>
      <c r="D580" s="48"/>
      <c r="E580" s="48"/>
      <c r="F580" s="48"/>
      <c r="G580" s="48"/>
      <c r="H580" s="48"/>
      <c r="I580" s="48"/>
      <c r="J580" s="48"/>
      <c r="K580" s="48"/>
      <c r="L580" s="48"/>
      <c r="M580" s="48"/>
      <c r="N580" s="59"/>
      <c r="O580" s="48"/>
      <c r="P580" s="48"/>
      <c r="Q580" s="48"/>
      <c r="R580" s="48"/>
      <c r="S580" s="48"/>
      <c r="T580" s="48"/>
      <c r="U580" s="48"/>
      <c r="V580" s="48"/>
      <c r="W580" s="48"/>
      <c r="X580" s="48"/>
      <c r="Y580" s="48"/>
      <c r="Z580" s="48"/>
      <c r="AA580" s="48"/>
      <c r="AB580" s="48"/>
      <c r="AC580" s="48"/>
      <c r="AD580" s="48"/>
      <c r="AE580" s="48"/>
      <c r="AF580" s="48"/>
      <c r="AG580" s="48"/>
      <c r="AH580" s="48"/>
      <c r="AI580" s="48"/>
      <c r="AJ580" s="48"/>
      <c r="AK580" s="48"/>
      <c r="AL580" s="48"/>
      <c r="AM580" s="48"/>
      <c r="AN580" s="48"/>
      <c r="AO580" s="48"/>
      <c r="AP580" s="48"/>
      <c r="AQ580" s="48"/>
      <c r="AR580" s="48"/>
      <c r="AS580" s="48"/>
      <c r="AT580" s="48"/>
      <c r="AU580" s="48"/>
      <c r="AV580" s="48"/>
      <c r="AW580" s="48"/>
      <c r="AX580" s="48"/>
      <c r="AY580" s="48"/>
      <c r="AZ580" s="48"/>
      <c r="BA580" s="48"/>
      <c r="BB580" s="48"/>
      <c r="BC580" s="48"/>
      <c r="BD580" s="48"/>
    </row>
    <row r="581" spans="1:56" ht="15" customHeight="1" x14ac:dyDescent="0.3">
      <c r="A581" s="77"/>
      <c r="B581" s="98" t="s">
        <v>226</v>
      </c>
      <c r="C581" s="98"/>
      <c r="D581" s="98"/>
      <c r="E581" s="98"/>
      <c r="F581" s="98"/>
      <c r="G581" s="98"/>
      <c r="H581" s="98"/>
      <c r="I581" s="98"/>
      <c r="J581" s="98"/>
      <c r="K581" s="98"/>
      <c r="L581" s="98"/>
      <c r="M581" s="98"/>
      <c r="N581" s="98"/>
      <c r="O581" s="98"/>
      <c r="P581" s="98"/>
      <c r="Q581" s="98"/>
      <c r="R581" s="98"/>
      <c r="S581" s="98"/>
      <c r="T581" s="98"/>
      <c r="U581" s="98"/>
      <c r="V581" s="98"/>
      <c r="W581" s="98"/>
      <c r="X581" s="98"/>
      <c r="Y581" s="98"/>
      <c r="Z581" s="98"/>
      <c r="AA581" s="98"/>
      <c r="AB581" s="98"/>
      <c r="AC581" s="98"/>
      <c r="AD581" s="98"/>
      <c r="AE581" s="98"/>
      <c r="AF581" s="98"/>
      <c r="AG581" s="98"/>
      <c r="AH581" s="98"/>
      <c r="AI581" s="98"/>
      <c r="AJ581" s="98"/>
      <c r="AK581" s="98"/>
      <c r="AL581" s="98"/>
      <c r="AM581" s="98"/>
      <c r="AN581" s="98"/>
      <c r="AO581" s="98"/>
      <c r="AP581" s="98"/>
      <c r="AQ581" s="48"/>
      <c r="AR581" s="48"/>
      <c r="AS581" s="48"/>
      <c r="AT581" s="48"/>
      <c r="AU581" s="48"/>
      <c r="AV581" s="48"/>
      <c r="AW581" s="48"/>
      <c r="AX581" s="48"/>
      <c r="AY581" s="48"/>
      <c r="AZ581" s="48"/>
      <c r="BA581" s="48"/>
      <c r="BB581" s="48"/>
      <c r="BC581" s="48"/>
      <c r="BD581" s="48"/>
    </row>
    <row r="582" spans="1:56" ht="2.25" customHeight="1" x14ac:dyDescent="0.3">
      <c r="A582" s="77"/>
      <c r="B582" s="48"/>
      <c r="C582" s="48"/>
      <c r="D582" s="48"/>
      <c r="E582" s="48"/>
      <c r="F582" s="48"/>
      <c r="G582" s="48"/>
      <c r="H582" s="48"/>
      <c r="I582" s="48"/>
      <c r="J582" s="48"/>
      <c r="K582" s="48"/>
      <c r="L582" s="48"/>
      <c r="M582" s="48"/>
      <c r="N582" s="59"/>
      <c r="O582" s="48"/>
      <c r="P582" s="48"/>
      <c r="Q582" s="48"/>
      <c r="R582" s="48"/>
      <c r="S582" s="48"/>
      <c r="T582" s="48"/>
      <c r="U582" s="48"/>
      <c r="V582" s="48"/>
      <c r="W582" s="48"/>
      <c r="X582" s="48"/>
      <c r="Y582" s="48"/>
      <c r="Z582" s="48"/>
      <c r="AA582" s="48"/>
      <c r="AB582" s="48"/>
      <c r="AC582" s="48"/>
      <c r="AD582" s="48"/>
      <c r="AE582" s="48"/>
      <c r="AF582" s="48"/>
      <c r="AG582" s="48"/>
      <c r="AH582" s="48"/>
      <c r="AI582" s="48"/>
      <c r="AJ582" s="48"/>
      <c r="AK582" s="48"/>
      <c r="AL582" s="48"/>
      <c r="AM582" s="48"/>
      <c r="AN582" s="48"/>
      <c r="AO582" s="48"/>
      <c r="AP582" s="48"/>
      <c r="AQ582" s="48"/>
      <c r="AR582" s="48"/>
      <c r="AS582" s="48"/>
      <c r="AT582" s="48"/>
      <c r="AU582" s="48"/>
      <c r="AV582" s="48"/>
      <c r="AW582" s="48"/>
      <c r="AX582" s="48"/>
      <c r="AY582" s="48"/>
      <c r="AZ582" s="48"/>
      <c r="BA582" s="48"/>
      <c r="BB582" s="48"/>
      <c r="BC582" s="48"/>
      <c r="BD582" s="48"/>
    </row>
    <row r="583" spans="1:56" ht="15" customHeight="1" x14ac:dyDescent="0.3">
      <c r="A583" s="77"/>
      <c r="B583" s="153"/>
      <c r="C583" s="154"/>
      <c r="D583" s="154"/>
      <c r="E583" s="154"/>
      <c r="F583" s="154"/>
      <c r="G583" s="154"/>
      <c r="H583" s="154"/>
      <c r="I583" s="155"/>
      <c r="J583" s="112" t="s">
        <v>126</v>
      </c>
      <c r="K583" s="112"/>
      <c r="L583" s="48"/>
      <c r="M583" s="48"/>
      <c r="N583" s="48"/>
      <c r="O583" s="48"/>
      <c r="P583" s="48"/>
      <c r="Q583" s="48"/>
      <c r="R583" s="48"/>
      <c r="S583" s="48"/>
      <c r="T583" s="48"/>
      <c r="U583" s="48"/>
      <c r="V583" s="48"/>
      <c r="W583" s="48"/>
      <c r="X583" s="48"/>
      <c r="Y583" s="48"/>
      <c r="Z583" s="48"/>
      <c r="AA583" s="48"/>
      <c r="AB583" s="48"/>
      <c r="AC583" s="48"/>
      <c r="AD583" s="48"/>
      <c r="AE583" s="48"/>
      <c r="AF583" s="48"/>
      <c r="AG583" s="48"/>
      <c r="AH583" s="48"/>
      <c r="AI583" s="48"/>
      <c r="AJ583" s="48"/>
      <c r="AK583" s="48"/>
      <c r="AL583" s="48"/>
      <c r="AM583" s="48"/>
      <c r="AN583" s="48"/>
      <c r="AO583" s="48"/>
      <c r="AP583" s="48"/>
      <c r="AQ583" s="48"/>
      <c r="AR583" s="48"/>
      <c r="AS583" s="48"/>
      <c r="AT583" s="48"/>
      <c r="AU583" s="48"/>
      <c r="AV583" s="48"/>
      <c r="AW583" s="48"/>
      <c r="AX583" s="48"/>
      <c r="AY583" s="48"/>
      <c r="AZ583" s="48"/>
      <c r="BA583" s="48"/>
      <c r="BB583" s="48"/>
      <c r="BC583" s="48"/>
      <c r="BD583" s="48"/>
    </row>
    <row r="584" spans="1:56" ht="15" customHeight="1" x14ac:dyDescent="0.3">
      <c r="A584" s="77"/>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c r="AA584" s="48"/>
      <c r="AB584" s="48"/>
      <c r="AC584" s="48"/>
      <c r="AD584" s="48"/>
      <c r="AE584" s="48"/>
      <c r="AF584" s="48"/>
      <c r="AG584" s="48"/>
      <c r="AH584" s="48"/>
      <c r="AI584" s="48"/>
      <c r="AJ584" s="48"/>
      <c r="AK584" s="48"/>
      <c r="AL584" s="48"/>
      <c r="AM584" s="48"/>
      <c r="AN584" s="48"/>
      <c r="AO584" s="48"/>
      <c r="AP584" s="48"/>
      <c r="AQ584" s="48"/>
      <c r="AR584" s="48"/>
      <c r="AS584" s="48"/>
      <c r="AT584" s="48"/>
      <c r="AU584" s="48"/>
      <c r="AV584" s="48"/>
      <c r="AW584" s="48"/>
      <c r="AX584" s="48"/>
      <c r="AY584" s="48"/>
      <c r="AZ584" s="48"/>
      <c r="BA584" s="48"/>
      <c r="BB584" s="48"/>
      <c r="BC584" s="48"/>
      <c r="BD584" s="48"/>
    </row>
    <row r="585" spans="1:56" ht="15" customHeight="1" x14ac:dyDescent="0.3">
      <c r="A585" s="77"/>
      <c r="B585" s="119" t="s">
        <v>227</v>
      </c>
      <c r="C585" s="119"/>
      <c r="D585" s="119"/>
      <c r="E585" s="119"/>
      <c r="F585" s="119"/>
      <c r="G585" s="119"/>
      <c r="H585" s="119"/>
      <c r="I585" s="119"/>
      <c r="J585" s="119"/>
      <c r="K585" s="119"/>
      <c r="L585" s="119"/>
      <c r="M585" s="119"/>
      <c r="N585" s="119"/>
      <c r="O585" s="119"/>
      <c r="P585" s="119"/>
      <c r="Q585" s="119"/>
      <c r="R585" s="119"/>
      <c r="S585" s="119"/>
      <c r="T585" s="119"/>
      <c r="U585" s="119"/>
      <c r="V585" s="119"/>
      <c r="W585" s="119"/>
      <c r="X585" s="119"/>
      <c r="Y585" s="119"/>
      <c r="Z585" s="119"/>
      <c r="AA585" s="119"/>
      <c r="AB585" s="119"/>
      <c r="AC585" s="119"/>
      <c r="AD585" s="119"/>
      <c r="AE585" s="119"/>
      <c r="AF585" s="119"/>
      <c r="AG585" s="119"/>
      <c r="AH585" s="119"/>
      <c r="AI585" s="119"/>
      <c r="AJ585" s="119"/>
      <c r="AK585" s="119"/>
      <c r="AL585" s="119"/>
      <c r="AM585" s="119"/>
      <c r="AN585" s="119"/>
      <c r="AO585" s="119"/>
      <c r="AP585" s="120"/>
      <c r="AQ585" s="48"/>
      <c r="AR585" s="48"/>
      <c r="AS585" s="48"/>
      <c r="AT585" s="48"/>
      <c r="AU585" s="48"/>
      <c r="AV585" s="48"/>
      <c r="AW585" s="48"/>
      <c r="AX585" s="48"/>
      <c r="AY585" s="48"/>
      <c r="AZ585" s="48"/>
      <c r="BA585" s="48"/>
      <c r="BB585" s="48"/>
      <c r="BC585" s="48"/>
      <c r="BD585" s="48"/>
    </row>
    <row r="586" spans="1:56" ht="15" customHeight="1" x14ac:dyDescent="0.3">
      <c r="A586" s="77"/>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c r="AA586" s="48"/>
      <c r="AB586" s="48"/>
      <c r="AC586" s="48"/>
      <c r="AD586" s="48"/>
      <c r="AE586" s="48"/>
      <c r="AF586" s="48"/>
      <c r="AG586" s="48"/>
      <c r="AH586" s="48"/>
      <c r="AI586" s="48"/>
      <c r="AJ586" s="48"/>
      <c r="AK586" s="48"/>
      <c r="AL586" s="48"/>
      <c r="AM586" s="48"/>
      <c r="AN586" s="48"/>
      <c r="AO586" s="48"/>
      <c r="AP586" s="48"/>
      <c r="AQ586" s="48"/>
      <c r="AR586" s="48"/>
      <c r="AS586" s="48"/>
      <c r="AT586" s="48"/>
      <c r="AU586" s="48"/>
      <c r="AV586" s="48"/>
      <c r="AW586" s="48"/>
      <c r="AX586" s="48"/>
      <c r="AY586" s="48"/>
      <c r="AZ586" s="48"/>
      <c r="BA586" s="48"/>
      <c r="BB586" s="48"/>
      <c r="BC586" s="48"/>
      <c r="BD586" s="48"/>
    </row>
    <row r="587" spans="1:56" ht="15" customHeight="1" x14ac:dyDescent="0.3">
      <c r="A587" s="77">
        <v>55</v>
      </c>
      <c r="B587" s="100" t="s">
        <v>228</v>
      </c>
      <c r="C587" s="100"/>
      <c r="D587" s="100"/>
      <c r="E587" s="100"/>
      <c r="F587" s="100"/>
      <c r="G587" s="100"/>
      <c r="H587" s="100"/>
      <c r="I587" s="100"/>
      <c r="J587" s="100"/>
      <c r="K587" s="100"/>
      <c r="L587" s="100"/>
      <c r="M587" s="100"/>
      <c r="N587" s="100"/>
      <c r="O587" s="100"/>
      <c r="P587" s="100"/>
      <c r="Q587" s="100"/>
      <c r="R587" s="100"/>
      <c r="S587" s="100"/>
      <c r="T587" s="100"/>
      <c r="U587" s="100"/>
      <c r="V587" s="100"/>
      <c r="W587" s="100"/>
      <c r="X587" s="100"/>
      <c r="Y587" s="100"/>
      <c r="Z587" s="100"/>
      <c r="AA587" s="100"/>
      <c r="AB587" s="100"/>
      <c r="AC587" s="100"/>
      <c r="AD587" s="100"/>
      <c r="AE587" s="100"/>
      <c r="AF587" s="100"/>
      <c r="AG587" s="100"/>
      <c r="AH587" s="100"/>
      <c r="AI587" s="100"/>
      <c r="AJ587" s="100"/>
      <c r="AK587" s="100"/>
      <c r="AL587" s="100"/>
      <c r="AM587" s="100"/>
      <c r="AN587" s="100"/>
      <c r="AO587" s="100"/>
      <c r="AP587" s="100"/>
      <c r="AQ587" s="100"/>
      <c r="AR587" s="100"/>
      <c r="AS587" s="48"/>
      <c r="AT587" s="48"/>
      <c r="AU587" s="48"/>
      <c r="AV587" s="48"/>
      <c r="AW587" s="48"/>
      <c r="AX587" s="48"/>
      <c r="AY587" s="48"/>
      <c r="AZ587" s="48"/>
      <c r="BA587" s="48"/>
      <c r="BB587" s="48"/>
      <c r="BC587" s="48"/>
      <c r="BD587" s="48"/>
    </row>
    <row r="588" spans="1:56" ht="15" customHeight="1" x14ac:dyDescent="0.3">
      <c r="A588" s="48"/>
      <c r="B588" s="99" t="s">
        <v>229</v>
      </c>
      <c r="C588" s="99"/>
      <c r="D588" s="99"/>
      <c r="E588" s="99"/>
      <c r="F588" s="99"/>
      <c r="G588" s="99"/>
      <c r="H588" s="99"/>
      <c r="I588" s="99"/>
      <c r="J588" s="99"/>
      <c r="K588" s="99"/>
      <c r="L588" s="99"/>
      <c r="M588" s="99"/>
      <c r="N588" s="99"/>
      <c r="O588" s="99"/>
      <c r="P588" s="99"/>
      <c r="Q588" s="99"/>
      <c r="R588" s="99"/>
      <c r="S588" s="99"/>
      <c r="T588" s="99"/>
      <c r="U588" s="99"/>
      <c r="V588" s="99"/>
      <c r="W588" s="99"/>
      <c r="X588" s="99"/>
      <c r="Y588" s="99"/>
      <c r="Z588" s="99"/>
      <c r="AA588" s="99"/>
      <c r="AB588" s="99"/>
      <c r="AC588" s="99"/>
      <c r="AD588" s="99"/>
      <c r="AE588" s="99"/>
      <c r="AF588" s="99"/>
      <c r="AG588" s="99"/>
      <c r="AH588" s="99"/>
      <c r="AI588" s="99"/>
      <c r="AJ588" s="99"/>
      <c r="AK588" s="99"/>
      <c r="AL588" s="99"/>
      <c r="AM588" s="99"/>
      <c r="AN588" s="99"/>
      <c r="AO588" s="99"/>
      <c r="AP588" s="99"/>
      <c r="AQ588" s="48"/>
      <c r="AR588" s="48"/>
      <c r="AS588" s="48"/>
      <c r="AT588" s="48"/>
      <c r="AU588" s="48"/>
      <c r="AV588" s="48"/>
      <c r="AW588" s="48"/>
      <c r="AX588" s="48"/>
      <c r="AY588" s="48"/>
      <c r="AZ588" s="48"/>
      <c r="BA588" s="48"/>
      <c r="BB588" s="48"/>
      <c r="BC588" s="48"/>
      <c r="BD588" s="48"/>
    </row>
    <row r="589" spans="1:56" ht="15" customHeight="1" x14ac:dyDescent="0.3">
      <c r="A589" s="48"/>
      <c r="B589" s="99"/>
      <c r="C589" s="99"/>
      <c r="D589" s="99"/>
      <c r="E589" s="99"/>
      <c r="F589" s="99"/>
      <c r="G589" s="99"/>
      <c r="H589" s="99"/>
      <c r="I589" s="99"/>
      <c r="J589" s="99"/>
      <c r="K589" s="99"/>
      <c r="L589" s="99"/>
      <c r="M589" s="99"/>
      <c r="N589" s="99"/>
      <c r="O589" s="99"/>
      <c r="P589" s="99"/>
      <c r="Q589" s="99"/>
      <c r="R589" s="99"/>
      <c r="S589" s="99"/>
      <c r="T589" s="99"/>
      <c r="U589" s="99"/>
      <c r="V589" s="99"/>
      <c r="W589" s="99"/>
      <c r="X589" s="99"/>
      <c r="Y589" s="99"/>
      <c r="Z589" s="99"/>
      <c r="AA589" s="99"/>
      <c r="AB589" s="99"/>
      <c r="AC589" s="99"/>
      <c r="AD589" s="99"/>
      <c r="AE589" s="99"/>
      <c r="AF589" s="99"/>
      <c r="AG589" s="99"/>
      <c r="AH589" s="99"/>
      <c r="AI589" s="99"/>
      <c r="AJ589" s="99"/>
      <c r="AK589" s="99"/>
      <c r="AL589" s="99"/>
      <c r="AM589" s="99"/>
      <c r="AN589" s="99"/>
      <c r="AO589" s="99"/>
      <c r="AP589" s="99"/>
      <c r="AQ589" s="48"/>
      <c r="AR589" s="48"/>
      <c r="AS589" s="48"/>
      <c r="AT589" s="48"/>
      <c r="AU589" s="48"/>
      <c r="AV589" s="48"/>
      <c r="AW589" s="48"/>
      <c r="AX589" s="48"/>
      <c r="AY589" s="48"/>
      <c r="AZ589" s="48"/>
      <c r="BA589" s="48"/>
      <c r="BB589" s="48"/>
      <c r="BC589" s="48"/>
      <c r="BD589" s="48"/>
    </row>
    <row r="590" spans="1:56" ht="15" customHeight="1" x14ac:dyDescent="0.3">
      <c r="A590" s="48"/>
      <c r="B590" s="99"/>
      <c r="C590" s="99"/>
      <c r="D590" s="99"/>
      <c r="E590" s="9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48"/>
      <c r="AR590" s="48"/>
      <c r="AS590" s="48"/>
      <c r="AT590" s="48"/>
      <c r="AU590" s="48"/>
      <c r="AV590" s="48"/>
      <c r="AW590" s="48"/>
      <c r="AX590" s="48"/>
      <c r="AY590" s="48"/>
      <c r="AZ590" s="48"/>
      <c r="BA590" s="48"/>
      <c r="BB590" s="48"/>
      <c r="BC590" s="48"/>
      <c r="BD590" s="48"/>
    </row>
    <row r="591" spans="1:56" ht="15" customHeight="1" x14ac:dyDescent="0.3">
      <c r="A591" s="48"/>
      <c r="B591" s="99"/>
      <c r="C591" s="99"/>
      <c r="D591" s="99"/>
      <c r="E591" s="99"/>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48"/>
      <c r="AR591" s="48"/>
      <c r="AS591" s="48"/>
      <c r="AT591" s="48"/>
      <c r="AU591" s="48"/>
      <c r="AV591" s="48"/>
      <c r="AW591" s="48"/>
      <c r="AX591" s="48"/>
      <c r="AY591" s="48"/>
      <c r="AZ591" s="48"/>
      <c r="BA591" s="48"/>
      <c r="BB591" s="48"/>
      <c r="BC591" s="48"/>
      <c r="BD591" s="48"/>
    </row>
    <row r="592" spans="1:56" ht="15" customHeight="1" x14ac:dyDescent="0.3">
      <c r="A592" s="48"/>
      <c r="B592" s="99"/>
      <c r="C592" s="99"/>
      <c r="D592" s="99"/>
      <c r="E592" s="99"/>
      <c r="F592" s="99"/>
      <c r="G592" s="99"/>
      <c r="H592" s="99"/>
      <c r="I592" s="99"/>
      <c r="J592" s="99"/>
      <c r="K592" s="99"/>
      <c r="L592" s="99"/>
      <c r="M592" s="99"/>
      <c r="N592" s="99"/>
      <c r="O592" s="99"/>
      <c r="P592" s="99"/>
      <c r="Q592" s="99"/>
      <c r="R592" s="99"/>
      <c r="S592" s="99"/>
      <c r="T592" s="99"/>
      <c r="U592" s="99"/>
      <c r="V592" s="99"/>
      <c r="W592" s="99"/>
      <c r="X592" s="99"/>
      <c r="Y592" s="99"/>
      <c r="Z592" s="99"/>
      <c r="AA592" s="99"/>
      <c r="AB592" s="99"/>
      <c r="AC592" s="99"/>
      <c r="AD592" s="99"/>
      <c r="AE592" s="99"/>
      <c r="AF592" s="99"/>
      <c r="AG592" s="99"/>
      <c r="AH592" s="99"/>
      <c r="AI592" s="99"/>
      <c r="AJ592" s="99"/>
      <c r="AK592" s="99"/>
      <c r="AL592" s="99"/>
      <c r="AM592" s="99"/>
      <c r="AN592" s="99"/>
      <c r="AO592" s="99"/>
      <c r="AP592" s="99"/>
      <c r="AQ592" s="48"/>
      <c r="AR592" s="48"/>
      <c r="AS592" s="48"/>
      <c r="AT592" s="48"/>
      <c r="AU592" s="48"/>
      <c r="AV592" s="48"/>
      <c r="AW592" s="48"/>
      <c r="AX592" s="48"/>
      <c r="AY592" s="48"/>
      <c r="AZ592" s="48"/>
      <c r="BA592" s="48"/>
      <c r="BB592" s="48"/>
      <c r="BC592" s="48"/>
      <c r="BD592" s="48"/>
    </row>
    <row r="593" spans="1:56" ht="15" customHeight="1" x14ac:dyDescent="0.3">
      <c r="A593" s="48"/>
      <c r="B593" s="99"/>
      <c r="C593" s="99"/>
      <c r="D593" s="99"/>
      <c r="E593" s="99"/>
      <c r="F593" s="99"/>
      <c r="G593" s="99"/>
      <c r="H593" s="99"/>
      <c r="I593" s="99"/>
      <c r="J593" s="99"/>
      <c r="K593" s="99"/>
      <c r="L593" s="99"/>
      <c r="M593" s="99"/>
      <c r="N593" s="99"/>
      <c r="O593" s="99"/>
      <c r="P593" s="99"/>
      <c r="Q593" s="99"/>
      <c r="R593" s="99"/>
      <c r="S593" s="99"/>
      <c r="T593" s="99"/>
      <c r="U593" s="99"/>
      <c r="V593" s="99"/>
      <c r="W593" s="99"/>
      <c r="X593" s="99"/>
      <c r="Y593" s="99"/>
      <c r="Z593" s="99"/>
      <c r="AA593" s="99"/>
      <c r="AB593" s="99"/>
      <c r="AC593" s="99"/>
      <c r="AD593" s="99"/>
      <c r="AE593" s="99"/>
      <c r="AF593" s="99"/>
      <c r="AG593" s="99"/>
      <c r="AH593" s="99"/>
      <c r="AI593" s="99"/>
      <c r="AJ593" s="99"/>
      <c r="AK593" s="99"/>
      <c r="AL593" s="99"/>
      <c r="AM593" s="99"/>
      <c r="AN593" s="99"/>
      <c r="AO593" s="99"/>
      <c r="AP593" s="99"/>
      <c r="AQ593" s="48"/>
      <c r="AR593" s="48"/>
      <c r="AS593" s="48"/>
      <c r="AT593" s="48"/>
      <c r="AU593" s="48"/>
      <c r="AV593" s="48"/>
      <c r="AW593" s="48"/>
      <c r="AX593" s="48"/>
      <c r="AY593" s="48"/>
      <c r="AZ593" s="48"/>
      <c r="BA593" s="48"/>
      <c r="BB593" s="48"/>
      <c r="BC593" s="48"/>
      <c r="BD593" s="48"/>
    </row>
    <row r="594" spans="1:56" ht="15" customHeight="1" x14ac:dyDescent="0.3">
      <c r="A594" s="48"/>
      <c r="B594" s="99"/>
      <c r="C594" s="99"/>
      <c r="D594" s="99"/>
      <c r="E594" s="99"/>
      <c r="F594" s="99"/>
      <c r="G594" s="99"/>
      <c r="H594" s="99"/>
      <c r="I594" s="99"/>
      <c r="J594" s="99"/>
      <c r="K594" s="99"/>
      <c r="L594" s="99"/>
      <c r="M594" s="99"/>
      <c r="N594" s="99"/>
      <c r="O594" s="99"/>
      <c r="P594" s="99"/>
      <c r="Q594" s="99"/>
      <c r="R594" s="99"/>
      <c r="S594" s="99"/>
      <c r="T594" s="99"/>
      <c r="U594" s="99"/>
      <c r="V594" s="99"/>
      <c r="W594" s="99"/>
      <c r="X594" s="99"/>
      <c r="Y594" s="99"/>
      <c r="Z594" s="99"/>
      <c r="AA594" s="99"/>
      <c r="AB594" s="99"/>
      <c r="AC594" s="99"/>
      <c r="AD594" s="99"/>
      <c r="AE594" s="99"/>
      <c r="AF594" s="99"/>
      <c r="AG594" s="99"/>
      <c r="AH594" s="99"/>
      <c r="AI594" s="99"/>
      <c r="AJ594" s="99"/>
      <c r="AK594" s="99"/>
      <c r="AL594" s="99"/>
      <c r="AM594" s="99"/>
      <c r="AN594" s="99"/>
      <c r="AO594" s="99"/>
      <c r="AP594" s="99"/>
      <c r="AQ594" s="48"/>
      <c r="AR594" s="48"/>
      <c r="AS594" s="48"/>
      <c r="AT594" s="48"/>
      <c r="AU594" s="48"/>
      <c r="AV594" s="48"/>
      <c r="AW594" s="48"/>
      <c r="AX594" s="48"/>
      <c r="AY594" s="48"/>
      <c r="AZ594" s="48"/>
      <c r="BA594" s="48"/>
      <c r="BB594" s="48"/>
      <c r="BC594" s="48"/>
      <c r="BD594" s="48"/>
    </row>
    <row r="595" spans="1:56" ht="15" customHeight="1" x14ac:dyDescent="0.3">
      <c r="A595" s="48"/>
      <c r="B595" s="99" t="s">
        <v>214</v>
      </c>
      <c r="C595" s="99"/>
      <c r="D595" s="99"/>
      <c r="E595" s="99"/>
      <c r="F595" s="99"/>
      <c r="G595" s="99"/>
      <c r="H595" s="99"/>
      <c r="I595" s="99"/>
      <c r="J595" s="99"/>
      <c r="K595" s="99"/>
      <c r="L595" s="99"/>
      <c r="M595" s="99"/>
      <c r="N595" s="99"/>
      <c r="O595" s="99"/>
      <c r="P595" s="99"/>
      <c r="Q595" s="99"/>
      <c r="R595" s="99"/>
      <c r="S595" s="99"/>
      <c r="T595" s="99"/>
      <c r="U595" s="127" t="s">
        <v>215</v>
      </c>
      <c r="V595" s="127"/>
      <c r="W595" s="127"/>
      <c r="X595" s="127"/>
      <c r="Y595" s="127"/>
      <c r="Z595" s="127"/>
      <c r="AA595" s="127"/>
      <c r="AB595" s="127"/>
      <c r="AC595" s="127"/>
      <c r="AD595" s="127"/>
      <c r="AE595" s="127"/>
      <c r="AF595" s="127"/>
      <c r="AG595" s="127"/>
      <c r="AH595" s="127"/>
      <c r="AI595" s="127"/>
      <c r="AJ595" s="127"/>
      <c r="AK595" s="127"/>
      <c r="AL595" s="65" t="s">
        <v>216</v>
      </c>
      <c r="AN595" s="56"/>
      <c r="AO595" s="56"/>
      <c r="AP595" s="56"/>
      <c r="AQ595" s="48"/>
      <c r="AR595" s="48"/>
      <c r="AS595" s="48"/>
      <c r="AT595" s="48"/>
      <c r="AU595" s="48"/>
      <c r="AV595" s="48"/>
      <c r="AW595" s="48"/>
      <c r="AX595" s="48"/>
      <c r="AY595" s="48"/>
      <c r="AZ595" s="48"/>
      <c r="BA595" s="48"/>
      <c r="BB595" s="48"/>
      <c r="BC595" s="48"/>
      <c r="BD595" s="48"/>
    </row>
    <row r="596" spans="1:56" ht="15" customHeight="1" x14ac:dyDescent="0.3">
      <c r="A596" s="48"/>
      <c r="B596" s="57"/>
      <c r="C596" s="57"/>
      <c r="D596" s="57"/>
      <c r="E596" s="57"/>
      <c r="F596" s="57"/>
      <c r="G596" s="57"/>
      <c r="H596" s="57"/>
      <c r="I596" s="57"/>
      <c r="J596" s="57"/>
      <c r="K596" s="57"/>
      <c r="L596" s="57"/>
      <c r="M596" s="57"/>
      <c r="N596" s="57"/>
      <c r="O596" s="57"/>
      <c r="P596" s="57"/>
      <c r="Q596" s="57"/>
      <c r="R596" s="57"/>
      <c r="S596" s="57"/>
      <c r="T596" s="57"/>
      <c r="U596" s="57"/>
      <c r="V596" s="58"/>
      <c r="W596" s="58"/>
      <c r="X596" s="58"/>
      <c r="Y596" s="58"/>
      <c r="Z596" s="58"/>
      <c r="AA596" s="58"/>
      <c r="AB596" s="58"/>
      <c r="AC596" s="58"/>
      <c r="AD596" s="58"/>
      <c r="AE596" s="58"/>
      <c r="AF596" s="58"/>
      <c r="AG596" s="58"/>
      <c r="AH596" s="58"/>
      <c r="AI596" s="58"/>
      <c r="AJ596" s="58"/>
      <c r="AK596" s="58"/>
      <c r="AL596" s="58"/>
      <c r="AM596" s="65"/>
      <c r="AN596" s="56"/>
      <c r="AO596" s="56"/>
      <c r="AP596" s="56"/>
      <c r="AQ596" s="48"/>
      <c r="AR596" s="48"/>
      <c r="AS596" s="48"/>
      <c r="AT596" s="48"/>
      <c r="AU596" s="48"/>
      <c r="AV596" s="48"/>
      <c r="AW596" s="48"/>
      <c r="AX596" s="48"/>
      <c r="AY596" s="48"/>
      <c r="AZ596" s="48"/>
      <c r="BA596" s="48"/>
      <c r="BB596" s="48"/>
      <c r="BC596" s="48"/>
      <c r="BD596" s="48"/>
    </row>
    <row r="597" spans="1:56" ht="24.9" customHeight="1" x14ac:dyDescent="0.3">
      <c r="A597" s="77"/>
      <c r="B597" s="48"/>
      <c r="C597" s="48"/>
      <c r="D597" s="48"/>
      <c r="E597" s="48"/>
      <c r="F597" s="48"/>
      <c r="G597" s="48"/>
      <c r="H597" s="48"/>
      <c r="I597" s="48"/>
      <c r="J597" s="48"/>
      <c r="K597" s="48"/>
      <c r="L597" s="48"/>
      <c r="M597" s="48"/>
      <c r="N597" s="48"/>
      <c r="O597" s="48"/>
      <c r="P597" s="48"/>
      <c r="Q597" s="100" t="s">
        <v>191</v>
      </c>
      <c r="R597" s="210"/>
      <c r="S597" s="210"/>
      <c r="T597" s="210"/>
      <c r="U597" s="210"/>
      <c r="V597" s="210"/>
      <c r="W597" s="210"/>
      <c r="X597" s="210"/>
      <c r="Y597" s="48"/>
      <c r="Z597" s="100" t="s">
        <v>217</v>
      </c>
      <c r="AA597" s="100"/>
      <c r="AB597" s="100"/>
      <c r="AC597" s="100"/>
      <c r="AD597" s="100"/>
      <c r="AE597" s="67"/>
      <c r="AF597" s="67"/>
      <c r="AG597" s="67"/>
      <c r="AH597" s="67"/>
      <c r="AI597" s="165" t="s">
        <v>218</v>
      </c>
      <c r="AJ597" s="165"/>
      <c r="AK597" s="165"/>
      <c r="AL597" s="165"/>
      <c r="AM597" s="165"/>
      <c r="AN597" s="165"/>
      <c r="AO597" s="165"/>
      <c r="AP597" s="48"/>
      <c r="AQ597" s="48"/>
      <c r="AR597" s="48"/>
      <c r="AS597" s="48"/>
      <c r="AT597" s="48"/>
      <c r="AU597" s="48"/>
      <c r="AV597" s="48"/>
      <c r="AW597" s="48"/>
      <c r="AX597" s="48"/>
      <c r="AY597" s="48"/>
      <c r="AZ597" s="48"/>
      <c r="BA597" s="48"/>
      <c r="BB597" s="48"/>
      <c r="BC597" s="48"/>
      <c r="BD597" s="48"/>
    </row>
    <row r="598" spans="1:56" ht="2.25" customHeight="1" x14ac:dyDescent="0.3">
      <c r="A598" s="77"/>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c r="AA598" s="48"/>
      <c r="AB598" s="48"/>
      <c r="AC598" s="48"/>
      <c r="AD598" s="48"/>
      <c r="AE598" s="48"/>
      <c r="AF598" s="48"/>
      <c r="AG598" s="48"/>
      <c r="AH598" s="48"/>
      <c r="AI598" s="48"/>
      <c r="AJ598" s="48"/>
      <c r="AK598" s="48"/>
      <c r="AL598" s="48"/>
      <c r="AM598" s="48"/>
      <c r="AN598" s="48"/>
      <c r="AO598" s="48"/>
      <c r="AP598" s="48"/>
      <c r="AQ598" s="48"/>
      <c r="AR598" s="48"/>
      <c r="AS598" s="48"/>
      <c r="AT598" s="48"/>
      <c r="AU598" s="48"/>
      <c r="AV598" s="48"/>
      <c r="AW598" s="48"/>
      <c r="AX598" s="48"/>
      <c r="AY598" s="48"/>
      <c r="AZ598" s="48"/>
      <c r="BA598" s="48"/>
      <c r="BB598" s="48"/>
      <c r="BC598" s="48"/>
      <c r="BD598" s="48"/>
    </row>
    <row r="599" spans="1:56" ht="15" customHeight="1" x14ac:dyDescent="0.3">
      <c r="A599" s="77"/>
      <c r="B599" s="129" t="s">
        <v>219</v>
      </c>
      <c r="C599" s="112"/>
      <c r="D599" s="112"/>
      <c r="E599" s="112"/>
      <c r="F599" s="112"/>
      <c r="G599" s="112"/>
      <c r="H599" s="112"/>
      <c r="I599" s="112"/>
      <c r="J599" s="112"/>
      <c r="K599" s="112"/>
      <c r="L599" s="112"/>
      <c r="M599" s="112"/>
      <c r="N599" s="112"/>
      <c r="O599" s="112"/>
      <c r="P599" s="48"/>
      <c r="Q599" s="106"/>
      <c r="R599" s="107"/>
      <c r="S599" s="107"/>
      <c r="T599" s="107"/>
      <c r="U599" s="107"/>
      <c r="V599" s="108"/>
      <c r="W599" s="112" t="s">
        <v>174</v>
      </c>
      <c r="X599" s="112"/>
      <c r="Y599" s="48"/>
      <c r="Z599" s="156"/>
      <c r="AA599" s="157"/>
      <c r="AB599" s="157"/>
      <c r="AC599" s="157"/>
      <c r="AD599" s="157"/>
      <c r="AE599" s="158"/>
      <c r="AF599" s="159" t="s">
        <v>126</v>
      </c>
      <c r="AG599" s="160"/>
      <c r="AH599" s="48"/>
      <c r="AI599" s="161">
        <f>IF(OppervlakteVerbouwingswerkenEnKostprijs_fldVerbouwingswerkenBrutoOppM2Schoolgebouwen&lt;&gt;0,IF(OppervlakteVerbouwingswerkenEnKostprijs_fldVerbouwingswerkenKostprijsSchoolgebouwen&lt;&gt;0,OppervlakteVerbouwingswerkenEnKostprijs_fldVerbouwingswerkenKostprijsSchoolgebouwen/(OppervlakteVerbouwingswerkenEnKostprijs_fldVerbouwingswerkenBrutoOppM2Schoolgebouwen+OppervlakteVerbouwingswerkenEnKostprijs_fldVerbouwingswerkenBrutoOppM2TechnischeLokalen*(OppervlakteVerbouwingswerkenEnKostprijs_fldVerbouwingswerkenBrutoOppM2Schoolgebouwen/(OppervlakteVerbouwingswerkenEnKostprijs_fldVerbouwingswerkenBrutoOppM2Schoolgebouwen+OppervlakteVerbouwingswerkenEnKostprijs_fldVerbouwingswerkenBrutoOppM2LokalenLO))),0),0)+IF(AND(OppervlakteVerbouwingswerkenEnKostprijs_fldVerbouwingswerkenBrutoOppM2Schoolgebouwen=0,OppervlakteVerbouwingswerkenEnKostprijs_fldVerbouwingswerkenBrutoOppM2LokalenLO=0,OppervlakteVerbouwingswerkenEnKostprijs_fldVerbouwingswerkenBrutoOppM2TechnischeLokalen&lt;&gt;0),OppervlakteVerbouwingswerkenEnKostprijs_fldVerbouwingswerkenKostprijsSchoolgebouwen/OppervlakteVerbouwingswerkenEnKostprijs_fldVerbouwingswerkenBrutoOppM2TechnischeLokalen,0)</f>
        <v>0</v>
      </c>
      <c r="AJ599" s="162"/>
      <c r="AK599" s="162"/>
      <c r="AL599" s="162"/>
      <c r="AM599" s="163"/>
      <c r="AN599" s="48" t="s">
        <v>126</v>
      </c>
      <c r="AO599" s="48"/>
      <c r="AP599" s="48"/>
      <c r="AQ599" s="48"/>
      <c r="AR599" s="48"/>
      <c r="AS599" s="48"/>
      <c r="AT599" s="48"/>
      <c r="AU599" s="48"/>
      <c r="AV599" s="48"/>
      <c r="AW599" s="48"/>
      <c r="AX599" s="48"/>
      <c r="AY599" s="48"/>
      <c r="AZ599" s="48"/>
      <c r="BA599" s="48"/>
      <c r="BB599" s="48"/>
      <c r="BC599" s="48"/>
      <c r="BD599" s="48"/>
    </row>
    <row r="600" spans="1:56" ht="2.25" customHeight="1" x14ac:dyDescent="0.3">
      <c r="A600" s="77"/>
      <c r="B600" s="48"/>
      <c r="C600" s="48"/>
      <c r="D600" s="48"/>
      <c r="E600" s="48"/>
      <c r="F600" s="48"/>
      <c r="G600" s="48"/>
      <c r="H600" s="48"/>
      <c r="I600" s="48"/>
      <c r="J600" s="48"/>
      <c r="K600" s="48"/>
      <c r="L600" s="48"/>
      <c r="M600" s="48"/>
      <c r="N600" s="48"/>
      <c r="O600" s="59"/>
      <c r="P600" s="59"/>
      <c r="Q600" s="48"/>
      <c r="R600" s="48"/>
      <c r="S600" s="48"/>
      <c r="T600" s="48"/>
      <c r="U600" s="48"/>
      <c r="V600" s="48"/>
      <c r="W600" s="48"/>
      <c r="X600" s="48"/>
      <c r="Y600" s="48"/>
      <c r="Z600" s="24"/>
      <c r="AA600" s="24"/>
      <c r="AB600" s="24"/>
      <c r="AC600" s="24"/>
      <c r="AD600" s="24"/>
      <c r="AE600" s="24"/>
      <c r="AF600" s="48"/>
      <c r="AG600" s="48"/>
      <c r="AH600" s="48"/>
      <c r="AI600" s="48"/>
      <c r="AJ600" s="48"/>
      <c r="AK600" s="48"/>
      <c r="AL600" s="48"/>
      <c r="AM600" s="48"/>
      <c r="AN600" s="48"/>
      <c r="AO600" s="48"/>
      <c r="AP600" s="48"/>
      <c r="AQ600" s="48"/>
      <c r="AR600" s="48"/>
      <c r="AS600" s="48"/>
      <c r="AT600" s="48"/>
      <c r="AU600" s="48"/>
      <c r="AV600" s="48"/>
      <c r="AW600" s="48"/>
      <c r="AX600" s="48"/>
      <c r="AY600" s="48"/>
      <c r="AZ600" s="48"/>
      <c r="BA600" s="48"/>
      <c r="BB600" s="48"/>
      <c r="BC600" s="48"/>
      <c r="BD600" s="48"/>
    </row>
    <row r="601" spans="1:56" ht="15" customHeight="1" x14ac:dyDescent="0.3">
      <c r="A601" s="77"/>
      <c r="B601" s="129" t="s">
        <v>230</v>
      </c>
      <c r="C601" s="112"/>
      <c r="D601" s="112"/>
      <c r="E601" s="112"/>
      <c r="F601" s="112"/>
      <c r="G601" s="112"/>
      <c r="H601" s="112"/>
      <c r="I601" s="112"/>
      <c r="J601" s="112"/>
      <c r="K601" s="112"/>
      <c r="L601" s="112"/>
      <c r="M601" s="112"/>
      <c r="N601" s="112"/>
      <c r="O601" s="112"/>
      <c r="P601" s="48"/>
      <c r="Q601" s="106"/>
      <c r="R601" s="107"/>
      <c r="S601" s="107"/>
      <c r="T601" s="107"/>
      <c r="U601" s="107"/>
      <c r="V601" s="108"/>
      <c r="W601" s="112" t="s">
        <v>174</v>
      </c>
      <c r="X601" s="112"/>
      <c r="Y601" s="48"/>
      <c r="Z601" s="156"/>
      <c r="AA601" s="157"/>
      <c r="AB601" s="157"/>
      <c r="AC601" s="157"/>
      <c r="AD601" s="157"/>
      <c r="AE601" s="158"/>
      <c r="AF601" s="159" t="s">
        <v>126</v>
      </c>
      <c r="AG601" s="160"/>
      <c r="AH601" s="48"/>
      <c r="AI601" s="161">
        <f>IF(OppervlakteVerbouwingswerkenEnKostprijs_fldVerbouwingswerkenBrutoOppM2LokalenLO&lt;&gt;0,IF(OppervlakteVerbouwingswerkenEnKostprijs_fldVerbouwingswerkenKostprijsLokalenLO&lt;&gt;0,OppervlakteVerbouwingswerkenEnKostprijs_fldVerbouwingswerkenKostprijsLokalenLO/(OppervlakteVerbouwingswerkenEnKostprijs_fldVerbouwingswerkenBrutoOppM2LokalenLO+OppervlakteVerbouwingswerkenEnKostprijs_fldVerbouwingswerkenBrutoOppM2TechnischeLokalen*(OppervlakteVerbouwingswerkenEnKostprijs_fldVerbouwingswerkenBrutoOppM2LokalenLO/(OppervlakteVerbouwingswerkenEnKostprijs_fldVerbouwingswerkenBrutoOppM2Schoolgebouwen+OppervlakteVerbouwingswerkenEnKostprijs_fldVerbouwingswerkenBrutoOppM2LokalenLO))),0),0)</f>
        <v>0</v>
      </c>
      <c r="AJ601" s="162"/>
      <c r="AK601" s="162"/>
      <c r="AL601" s="162"/>
      <c r="AM601" s="163"/>
      <c r="AN601" s="48" t="s">
        <v>126</v>
      </c>
      <c r="AO601" s="48"/>
      <c r="AP601" s="48"/>
      <c r="AQ601" s="48"/>
      <c r="AR601" s="48"/>
      <c r="AS601" s="48"/>
      <c r="AT601" s="48"/>
      <c r="AU601" s="48"/>
      <c r="AV601" s="48"/>
      <c r="AW601" s="48"/>
      <c r="AX601" s="48"/>
      <c r="AY601" s="48"/>
      <c r="AZ601" s="48"/>
      <c r="BA601" s="48"/>
      <c r="BB601" s="48"/>
      <c r="BC601" s="48"/>
      <c r="BD601" s="48"/>
    </row>
    <row r="602" spans="1:56" ht="2.25" customHeight="1" x14ac:dyDescent="0.3">
      <c r="A602" s="77"/>
      <c r="B602" s="48"/>
      <c r="C602" s="48"/>
      <c r="D602" s="48"/>
      <c r="E602" s="48"/>
      <c r="F602" s="48"/>
      <c r="G602" s="48"/>
      <c r="H602" s="48"/>
      <c r="I602" s="48"/>
      <c r="J602" s="48"/>
      <c r="K602" s="48"/>
      <c r="L602" s="48"/>
      <c r="M602" s="48"/>
      <c r="N602" s="48"/>
      <c r="O602" s="59"/>
      <c r="P602" s="59"/>
      <c r="Q602" s="48"/>
      <c r="R602" s="48"/>
      <c r="S602" s="48"/>
      <c r="T602" s="48"/>
      <c r="U602" s="48"/>
      <c r="V602" s="48"/>
      <c r="W602" s="48"/>
      <c r="X602" s="48"/>
      <c r="Y602" s="48"/>
      <c r="Z602" s="24"/>
      <c r="AA602" s="24"/>
      <c r="AB602" s="24"/>
      <c r="AC602" s="24"/>
      <c r="AD602" s="24"/>
      <c r="AE602" s="24"/>
      <c r="AF602" s="48"/>
      <c r="AG602" s="48"/>
      <c r="AH602" s="48"/>
      <c r="AI602" s="48"/>
      <c r="AJ602" s="48"/>
      <c r="AK602" s="48"/>
      <c r="AL602" s="48"/>
      <c r="AM602" s="48"/>
      <c r="AN602" s="48"/>
      <c r="AO602" s="48"/>
      <c r="AP602" s="48"/>
      <c r="AQ602" s="48"/>
      <c r="AR602" s="48"/>
      <c r="AS602" s="48"/>
      <c r="AT602" s="48"/>
      <c r="AU602" s="48"/>
      <c r="AV602" s="48"/>
      <c r="AW602" s="48"/>
      <c r="AX602" s="48"/>
      <c r="AY602" s="48"/>
      <c r="AZ602" s="48"/>
      <c r="BA602" s="48"/>
      <c r="BB602" s="48"/>
      <c r="BC602" s="48"/>
      <c r="BD602" s="48"/>
    </row>
    <row r="603" spans="1:56" ht="15" customHeight="1" x14ac:dyDescent="0.3">
      <c r="A603" s="77"/>
      <c r="B603" s="129" t="s">
        <v>221</v>
      </c>
      <c r="C603" s="112"/>
      <c r="D603" s="112"/>
      <c r="E603" s="112"/>
      <c r="F603" s="112"/>
      <c r="G603" s="112"/>
      <c r="H603" s="112"/>
      <c r="I603" s="112"/>
      <c r="J603" s="112"/>
      <c r="K603" s="112"/>
      <c r="L603" s="112"/>
      <c r="M603" s="112"/>
      <c r="N603" s="112"/>
      <c r="O603" s="112"/>
      <c r="P603" s="48"/>
      <c r="Q603" s="106"/>
      <c r="R603" s="107"/>
      <c r="S603" s="107"/>
      <c r="T603" s="107"/>
      <c r="U603" s="107"/>
      <c r="V603" s="108"/>
      <c r="W603" s="112" t="s">
        <v>174</v>
      </c>
      <c r="X603" s="112"/>
      <c r="Y603" s="48"/>
      <c r="Z603" s="311">
        <f>IF(Q603&lt;&gt;0,Q603*(1/(Q599+Q601+Q603))*SUM(Z599,Z601),0)</f>
        <v>0</v>
      </c>
      <c r="AA603" s="312"/>
      <c r="AB603" s="312"/>
      <c r="AC603" s="312"/>
      <c r="AD603" s="312"/>
      <c r="AE603" s="313"/>
      <c r="AF603" s="159" t="s">
        <v>126</v>
      </c>
      <c r="AG603" s="160"/>
      <c r="AH603" s="48"/>
      <c r="AI603" s="48"/>
      <c r="AJ603" s="48"/>
      <c r="AK603" s="48"/>
      <c r="AL603" s="48"/>
      <c r="AM603" s="48"/>
      <c r="AN603" s="48"/>
      <c r="AO603" s="48"/>
      <c r="AP603" s="48"/>
      <c r="AQ603" s="48"/>
      <c r="AR603" s="48"/>
      <c r="AS603" s="48"/>
      <c r="AT603" s="48"/>
      <c r="AU603" s="48"/>
      <c r="AV603" s="48"/>
      <c r="AW603" s="48"/>
      <c r="AX603" s="48"/>
      <c r="AY603" s="48"/>
      <c r="AZ603" s="48"/>
      <c r="BA603" s="48"/>
      <c r="BB603" s="48"/>
      <c r="BC603" s="48"/>
      <c r="BD603" s="48"/>
    </row>
    <row r="604" spans="1:56" ht="15" customHeight="1" x14ac:dyDescent="0.3">
      <c r="A604" s="77"/>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c r="AA604" s="48"/>
      <c r="AB604" s="48"/>
      <c r="AC604" s="48"/>
      <c r="AD604" s="48"/>
      <c r="AE604" s="48"/>
      <c r="AF604" s="48"/>
      <c r="AG604" s="48"/>
      <c r="AH604" s="48"/>
      <c r="AI604" s="48"/>
      <c r="AJ604" s="48"/>
      <c r="AK604" s="48"/>
      <c r="AL604" s="48"/>
      <c r="AM604" s="48"/>
      <c r="AN604" s="48"/>
      <c r="AO604" s="48"/>
      <c r="AP604" s="48"/>
      <c r="AQ604" s="48"/>
      <c r="AR604" s="48"/>
      <c r="AS604" s="48"/>
      <c r="AT604" s="48"/>
      <c r="AU604" s="48"/>
      <c r="AV604" s="48"/>
      <c r="AW604" s="48"/>
      <c r="AX604" s="48"/>
      <c r="AY604" s="48"/>
      <c r="AZ604" s="48"/>
      <c r="BA604" s="48"/>
      <c r="BB604" s="48"/>
      <c r="BC604" s="48"/>
      <c r="BD604" s="48"/>
    </row>
    <row r="605" spans="1:56" ht="15" customHeight="1" x14ac:dyDescent="0.3">
      <c r="A605" s="77">
        <v>56</v>
      </c>
      <c r="B605" s="164" t="s">
        <v>222</v>
      </c>
      <c r="C605" s="131"/>
      <c r="D605" s="131"/>
      <c r="E605" s="131"/>
      <c r="F605" s="131"/>
      <c r="G605" s="131"/>
      <c r="H605" s="131"/>
      <c r="I605" s="131"/>
      <c r="J605" s="131"/>
      <c r="K605" s="131"/>
      <c r="L605" s="131"/>
      <c r="M605" s="131"/>
      <c r="N605" s="131"/>
      <c r="O605" s="131"/>
      <c r="P605" s="131"/>
      <c r="Q605" s="131"/>
      <c r="R605" s="131"/>
      <c r="S605" s="131"/>
      <c r="T605" s="131"/>
      <c r="U605" s="131"/>
      <c r="V605" s="131"/>
      <c r="W605" s="131"/>
      <c r="X605" s="131"/>
      <c r="Y605" s="131"/>
      <c r="Z605" s="131"/>
      <c r="AA605" s="131"/>
      <c r="AB605" s="131"/>
      <c r="AC605" s="131"/>
      <c r="AD605" s="131"/>
      <c r="AE605" s="131"/>
      <c r="AF605" s="131"/>
      <c r="AG605" s="131"/>
      <c r="AH605" s="131"/>
      <c r="AI605" s="131"/>
      <c r="AJ605" s="131"/>
      <c r="AK605" s="131"/>
      <c r="AL605" s="131"/>
      <c r="AM605" s="131"/>
      <c r="AN605" s="131"/>
      <c r="AO605" s="131"/>
      <c r="AP605" s="131"/>
      <c r="AQ605" s="48"/>
      <c r="AR605" s="48"/>
      <c r="AS605" s="48"/>
      <c r="AT605" s="48"/>
      <c r="AU605" s="48"/>
      <c r="AV605" s="48"/>
      <c r="AW605" s="48"/>
      <c r="AX605" s="48"/>
      <c r="AY605" s="48"/>
      <c r="AZ605" s="48"/>
      <c r="BA605" s="48"/>
      <c r="BB605" s="48"/>
      <c r="BC605" s="48"/>
      <c r="BD605" s="48"/>
    </row>
    <row r="606" spans="1:56" ht="15" customHeight="1" x14ac:dyDescent="0.3">
      <c r="A606" s="77"/>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c r="AA606" s="48"/>
      <c r="AB606" s="48"/>
      <c r="AC606" s="48"/>
      <c r="AD606" s="48"/>
      <c r="AE606" s="48"/>
      <c r="AF606" s="48"/>
      <c r="AG606" s="48"/>
      <c r="AH606" s="48"/>
      <c r="AI606" s="48"/>
      <c r="AJ606" s="48"/>
      <c r="AK606" s="48"/>
      <c r="AL606" s="48"/>
      <c r="AM606" s="48"/>
      <c r="AN606" s="48"/>
      <c r="AO606" s="48"/>
      <c r="AP606" s="48"/>
      <c r="AQ606" s="48"/>
      <c r="AR606" s="48"/>
      <c r="AS606" s="48"/>
      <c r="AT606" s="48"/>
      <c r="AU606" s="48"/>
      <c r="AV606" s="48"/>
      <c r="AW606" s="48"/>
      <c r="AX606" s="48"/>
      <c r="AY606" s="48"/>
      <c r="AZ606" s="48"/>
      <c r="BA606" s="48"/>
      <c r="BB606" s="48"/>
      <c r="BC606" s="48"/>
      <c r="BD606" s="48"/>
    </row>
    <row r="607" spans="1:56" ht="15" customHeight="1" x14ac:dyDescent="0.3">
      <c r="A607" s="77"/>
      <c r="B607" s="48"/>
      <c r="C607" s="48"/>
      <c r="D607" s="48"/>
      <c r="E607" s="48"/>
      <c r="F607" s="48"/>
      <c r="G607" s="48"/>
      <c r="H607" s="48"/>
      <c r="I607" s="48"/>
      <c r="J607" s="48"/>
      <c r="K607" s="48"/>
      <c r="L607" s="48"/>
      <c r="M607" s="48"/>
      <c r="N607" s="48"/>
      <c r="O607" s="48"/>
      <c r="P607" s="48"/>
      <c r="Q607" s="250" t="s">
        <v>191</v>
      </c>
      <c r="R607" s="160"/>
      <c r="S607" s="160"/>
      <c r="T607" s="160"/>
      <c r="U607" s="160"/>
      <c r="V607" s="160"/>
      <c r="W607" s="160"/>
      <c r="X607" s="160"/>
      <c r="Y607" s="84"/>
      <c r="Z607" s="250" t="s">
        <v>217</v>
      </c>
      <c r="AA607" s="250"/>
      <c r="AB607" s="250"/>
      <c r="AC607" s="250"/>
      <c r="AD607" s="250"/>
      <c r="AE607" s="250"/>
      <c r="AF607" s="250"/>
      <c r="AG607" s="250"/>
      <c r="AH607" s="112"/>
      <c r="AI607" s="112"/>
      <c r="AJ607" s="48"/>
      <c r="AK607" s="48"/>
      <c r="AL607" s="48"/>
      <c r="AM607" s="48"/>
      <c r="AN607" s="48"/>
      <c r="AO607" s="48"/>
      <c r="AP607" s="48"/>
      <c r="AQ607" s="48"/>
      <c r="AR607" s="48"/>
      <c r="AS607" s="48"/>
      <c r="AT607" s="48"/>
      <c r="AU607" s="48"/>
      <c r="AV607" s="48"/>
      <c r="AW607" s="48"/>
      <c r="AX607" s="48"/>
      <c r="AY607" s="48"/>
      <c r="AZ607" s="48"/>
      <c r="BA607" s="48"/>
      <c r="BB607" s="48"/>
      <c r="BC607" s="48"/>
      <c r="BD607" s="48"/>
    </row>
    <row r="608" spans="1:56" ht="2.25" customHeight="1" x14ac:dyDescent="0.3">
      <c r="A608" s="77"/>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c r="AA608" s="48"/>
      <c r="AB608" s="48"/>
      <c r="AC608" s="48"/>
      <c r="AD608" s="48"/>
      <c r="AE608" s="48"/>
      <c r="AF608" s="48"/>
      <c r="AG608" s="48"/>
      <c r="AH608" s="48"/>
      <c r="AI608" s="48"/>
      <c r="AJ608" s="48"/>
      <c r="AK608" s="48"/>
      <c r="AL608" s="48"/>
      <c r="AM608" s="48"/>
      <c r="AN608" s="48"/>
      <c r="AO608" s="48"/>
      <c r="AP608" s="48"/>
      <c r="AQ608" s="48"/>
      <c r="AR608" s="48"/>
      <c r="AS608" s="48"/>
      <c r="AT608" s="48"/>
      <c r="AU608" s="48"/>
      <c r="AV608" s="48"/>
      <c r="AW608" s="48"/>
      <c r="AX608" s="48"/>
      <c r="AY608" s="48"/>
      <c r="AZ608" s="48"/>
      <c r="BA608" s="48"/>
      <c r="BB608" s="48"/>
      <c r="BC608" s="48"/>
      <c r="BD608" s="48"/>
    </row>
    <row r="609" spans="1:56" ht="15" customHeight="1" x14ac:dyDescent="0.3">
      <c r="A609" s="77"/>
      <c r="B609" s="129" t="s">
        <v>182</v>
      </c>
      <c r="C609" s="112"/>
      <c r="D609" s="112"/>
      <c r="E609" s="112"/>
      <c r="F609" s="112"/>
      <c r="G609" s="112"/>
      <c r="H609" s="112"/>
      <c r="I609" s="112"/>
      <c r="J609" s="112"/>
      <c r="K609" s="112"/>
      <c r="L609" s="112"/>
      <c r="M609" s="112"/>
      <c r="N609" s="112"/>
      <c r="O609" s="112"/>
      <c r="P609" s="48"/>
      <c r="Q609" s="139"/>
      <c r="R609" s="309"/>
      <c r="S609" s="309"/>
      <c r="T609" s="309"/>
      <c r="U609" s="309"/>
      <c r="V609" s="310"/>
      <c r="W609" s="112" t="s">
        <v>174</v>
      </c>
      <c r="X609" s="112"/>
      <c r="Y609" s="48"/>
      <c r="Z609" s="153"/>
      <c r="AA609" s="154"/>
      <c r="AB609" s="154"/>
      <c r="AC609" s="154"/>
      <c r="AD609" s="154"/>
      <c r="AE609" s="154"/>
      <c r="AF609" s="154"/>
      <c r="AG609" s="155"/>
      <c r="AH609" s="112" t="s">
        <v>126</v>
      </c>
      <c r="AI609" s="112"/>
      <c r="AJ609" s="48"/>
      <c r="AK609" s="48"/>
      <c r="AL609" s="48"/>
      <c r="AM609" s="48"/>
      <c r="AN609" s="48"/>
      <c r="AO609" s="48"/>
      <c r="AP609" s="48"/>
      <c r="AQ609" s="48"/>
      <c r="AR609" s="48"/>
      <c r="AS609" s="48"/>
      <c r="AT609" s="48"/>
      <c r="AU609" s="48"/>
      <c r="AV609" s="48"/>
      <c r="AW609" s="48"/>
      <c r="AX609" s="48"/>
      <c r="AY609" s="48"/>
      <c r="AZ609" s="48"/>
      <c r="BA609" s="48"/>
      <c r="BB609" s="48"/>
      <c r="BC609" s="48"/>
      <c r="BD609" s="48"/>
    </row>
    <row r="610" spans="1:56" ht="2.25" customHeight="1" x14ac:dyDescent="0.3">
      <c r="A610" s="77"/>
      <c r="B610" s="48"/>
      <c r="C610" s="48"/>
      <c r="D610" s="48"/>
      <c r="E610" s="48"/>
      <c r="F610" s="48"/>
      <c r="G610" s="48"/>
      <c r="H610" s="48"/>
      <c r="I610" s="48"/>
      <c r="J610" s="48"/>
      <c r="K610" s="48"/>
      <c r="L610" s="48"/>
      <c r="M610" s="48"/>
      <c r="N610" s="48"/>
      <c r="O610" s="59"/>
      <c r="P610" s="59"/>
      <c r="Q610" s="48"/>
      <c r="R610" s="48"/>
      <c r="S610" s="48"/>
      <c r="T610" s="48"/>
      <c r="U610" s="48"/>
      <c r="V610" s="48"/>
      <c r="W610" s="48"/>
      <c r="X610" s="48"/>
      <c r="Y610" s="48"/>
      <c r="Z610" s="48"/>
      <c r="AA610" s="48"/>
      <c r="AB610" s="48"/>
      <c r="AC610" s="48"/>
      <c r="AD610" s="48"/>
      <c r="AE610" s="48"/>
      <c r="AF610" s="48"/>
      <c r="AG610" s="48"/>
      <c r="AH610" s="48"/>
      <c r="AI610" s="48"/>
      <c r="AJ610" s="48"/>
      <c r="AK610" s="48"/>
      <c r="AL610" s="48"/>
      <c r="AM610" s="48"/>
      <c r="AN610" s="48"/>
      <c r="AO610" s="48"/>
      <c r="AP610" s="48"/>
      <c r="AQ610" s="48"/>
      <c r="AR610" s="48"/>
      <c r="AS610" s="48"/>
      <c r="AT610" s="48"/>
      <c r="AU610" s="48"/>
      <c r="AV610" s="48"/>
      <c r="AW610" s="48"/>
      <c r="AX610" s="48"/>
      <c r="AY610" s="48"/>
      <c r="AZ610" s="48"/>
      <c r="BA610" s="48"/>
      <c r="BB610" s="48"/>
      <c r="BC610" s="48"/>
      <c r="BD610" s="48"/>
    </row>
    <row r="611" spans="1:56" ht="15" customHeight="1" x14ac:dyDescent="0.3">
      <c r="A611" s="77"/>
      <c r="B611" s="129" t="s">
        <v>223</v>
      </c>
      <c r="C611" s="112"/>
      <c r="D611" s="112"/>
      <c r="E611" s="112"/>
      <c r="F611" s="112"/>
      <c r="G611" s="112"/>
      <c r="H611" s="112"/>
      <c r="I611" s="112"/>
      <c r="J611" s="112"/>
      <c r="K611" s="112"/>
      <c r="L611" s="112"/>
      <c r="M611" s="112"/>
      <c r="N611" s="112"/>
      <c r="O611" s="112"/>
      <c r="P611" s="48"/>
      <c r="Q611" s="139"/>
      <c r="R611" s="309"/>
      <c r="S611" s="309"/>
      <c r="T611" s="309"/>
      <c r="U611" s="309"/>
      <c r="V611" s="310"/>
      <c r="W611" s="112" t="s">
        <v>174</v>
      </c>
      <c r="X611" s="112"/>
      <c r="Y611" s="48"/>
      <c r="Z611" s="153"/>
      <c r="AA611" s="154"/>
      <c r="AB611" s="154"/>
      <c r="AC611" s="154"/>
      <c r="AD611" s="154"/>
      <c r="AE611" s="154"/>
      <c r="AF611" s="154"/>
      <c r="AG611" s="155"/>
      <c r="AH611" s="112" t="s">
        <v>126</v>
      </c>
      <c r="AI611" s="112"/>
      <c r="AJ611" s="48"/>
      <c r="AK611" s="48"/>
      <c r="AL611" s="48"/>
      <c r="AM611" s="48"/>
      <c r="AN611" s="48"/>
      <c r="AO611" s="48"/>
      <c r="AP611" s="48"/>
      <c r="AQ611" s="48"/>
      <c r="AR611" s="48"/>
      <c r="AS611" s="48"/>
      <c r="AT611" s="48"/>
      <c r="AU611" s="48"/>
      <c r="AV611" s="48"/>
      <c r="AW611" s="48"/>
      <c r="AX611" s="48"/>
      <c r="AY611" s="48"/>
      <c r="AZ611" s="48"/>
      <c r="BA611" s="48"/>
      <c r="BB611" s="48"/>
      <c r="BC611" s="48"/>
      <c r="BD611" s="48"/>
    </row>
    <row r="612" spans="1:56" ht="2.25" customHeight="1" x14ac:dyDescent="0.3">
      <c r="A612" s="77"/>
      <c r="B612" s="48"/>
      <c r="C612" s="48"/>
      <c r="D612" s="48"/>
      <c r="E612" s="48"/>
      <c r="F612" s="48"/>
      <c r="G612" s="48"/>
      <c r="H612" s="48"/>
      <c r="I612" s="48"/>
      <c r="J612" s="48"/>
      <c r="K612" s="48"/>
      <c r="L612" s="48"/>
      <c r="M612" s="48"/>
      <c r="N612" s="48"/>
      <c r="O612" s="59"/>
      <c r="P612" s="59"/>
      <c r="Q612" s="48"/>
      <c r="R612" s="48"/>
      <c r="S612" s="48"/>
      <c r="T612" s="48"/>
      <c r="U612" s="48"/>
      <c r="V612" s="48"/>
      <c r="W612" s="48"/>
      <c r="X612" s="48"/>
      <c r="Y612" s="48"/>
      <c r="Z612" s="48"/>
      <c r="AA612" s="48"/>
      <c r="AB612" s="48"/>
      <c r="AC612" s="48"/>
      <c r="AD612" s="48"/>
      <c r="AE612" s="48"/>
      <c r="AF612" s="48"/>
      <c r="AG612" s="48"/>
      <c r="AH612" s="48"/>
      <c r="AI612" s="48"/>
      <c r="AJ612" s="48"/>
      <c r="AK612" s="48"/>
      <c r="AL612" s="48"/>
      <c r="AM612" s="48"/>
      <c r="AN612" s="48"/>
      <c r="AO612" s="48"/>
      <c r="AP612" s="48"/>
      <c r="AQ612" s="48"/>
      <c r="AR612" s="48"/>
      <c r="AS612" s="48"/>
      <c r="AT612" s="48"/>
      <c r="AU612" s="48"/>
      <c r="AV612" s="48"/>
      <c r="AW612" s="48"/>
      <c r="AX612" s="48"/>
      <c r="AY612" s="48"/>
      <c r="AZ612" s="48"/>
      <c r="BA612" s="48"/>
      <c r="BB612" s="48"/>
      <c r="BC612" s="48"/>
      <c r="BD612" s="48"/>
    </row>
    <row r="613" spans="1:56" ht="15" customHeight="1" x14ac:dyDescent="0.3">
      <c r="A613" s="77"/>
      <c r="B613" s="129" t="s">
        <v>183</v>
      </c>
      <c r="C613" s="112"/>
      <c r="D613" s="112"/>
      <c r="E613" s="112"/>
      <c r="F613" s="112"/>
      <c r="G613" s="112"/>
      <c r="H613" s="112"/>
      <c r="I613" s="112"/>
      <c r="J613" s="112"/>
      <c r="K613" s="112"/>
      <c r="L613" s="112"/>
      <c r="M613" s="112"/>
      <c r="N613" s="112"/>
      <c r="O613" s="112"/>
      <c r="P613" s="54"/>
      <c r="Q613" s="139"/>
      <c r="R613" s="309"/>
      <c r="S613" s="309"/>
      <c r="T613" s="309"/>
      <c r="U613" s="309"/>
      <c r="V613" s="310"/>
      <c r="W613" s="112" t="s">
        <v>174</v>
      </c>
      <c r="X613" s="112"/>
      <c r="Y613" s="48"/>
      <c r="Z613" s="153"/>
      <c r="AA613" s="154"/>
      <c r="AB613" s="154"/>
      <c r="AC613" s="154"/>
      <c r="AD613" s="154"/>
      <c r="AE613" s="154"/>
      <c r="AF613" s="154"/>
      <c r="AG613" s="155"/>
      <c r="AH613" s="112" t="s">
        <v>126</v>
      </c>
      <c r="AI613" s="112"/>
      <c r="AJ613" s="48"/>
      <c r="AK613" s="48"/>
      <c r="AL613" s="48"/>
      <c r="AM613" s="48"/>
      <c r="AN613" s="48"/>
      <c r="AO613" s="48"/>
      <c r="AP613" s="48"/>
      <c r="AQ613" s="48"/>
      <c r="AR613" s="48"/>
      <c r="AS613" s="48"/>
      <c r="AT613" s="48"/>
      <c r="AU613" s="48"/>
      <c r="AV613" s="48"/>
      <c r="AW613" s="48"/>
      <c r="AX613" s="48"/>
      <c r="AY613" s="48"/>
      <c r="AZ613" s="48"/>
      <c r="BA613" s="48"/>
      <c r="BB613" s="48"/>
      <c r="BC613" s="48"/>
      <c r="BD613" s="48"/>
    </row>
    <row r="614" spans="1:56" ht="2.25" customHeight="1" x14ac:dyDescent="0.3">
      <c r="A614" s="77"/>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c r="AA614" s="48"/>
      <c r="AB614" s="48"/>
      <c r="AC614" s="48"/>
      <c r="AD614" s="48"/>
      <c r="AE614" s="48"/>
      <c r="AF614" s="48"/>
      <c r="AG614" s="48"/>
      <c r="AH614" s="48"/>
      <c r="AI614" s="48"/>
      <c r="AJ614" s="48"/>
      <c r="AK614" s="48"/>
      <c r="AL614" s="48"/>
      <c r="AM614" s="48"/>
      <c r="AN614" s="48"/>
      <c r="AO614" s="48"/>
      <c r="AP614" s="48"/>
      <c r="AQ614" s="48"/>
      <c r="AR614" s="48"/>
      <c r="AS614" s="48"/>
      <c r="AT614" s="48"/>
      <c r="AU614" s="48"/>
      <c r="AV614" s="48"/>
      <c r="AW614" s="48"/>
      <c r="AX614" s="48"/>
      <c r="AY614" s="48"/>
      <c r="AZ614" s="48"/>
      <c r="BA614" s="48"/>
      <c r="BB614" s="48"/>
      <c r="BC614" s="48"/>
      <c r="BD614" s="48"/>
    </row>
    <row r="615" spans="1:56" ht="15" customHeight="1" x14ac:dyDescent="0.3">
      <c r="A615" s="77"/>
      <c r="B615" s="129" t="s">
        <v>184</v>
      </c>
      <c r="C615" s="112"/>
      <c r="D615" s="112"/>
      <c r="E615" s="112"/>
      <c r="F615" s="112"/>
      <c r="G615" s="112"/>
      <c r="H615" s="112"/>
      <c r="I615" s="112"/>
      <c r="J615" s="112"/>
      <c r="K615" s="112"/>
      <c r="L615" s="112"/>
      <c r="M615" s="112"/>
      <c r="N615" s="112"/>
      <c r="O615" s="112"/>
      <c r="P615" s="48"/>
      <c r="Q615" s="139"/>
      <c r="R615" s="309"/>
      <c r="S615" s="309"/>
      <c r="T615" s="309"/>
      <c r="U615" s="309"/>
      <c r="V615" s="310"/>
      <c r="W615" s="112" t="s">
        <v>174</v>
      </c>
      <c r="X615" s="112"/>
      <c r="Y615" s="48"/>
      <c r="Z615" s="153"/>
      <c r="AA615" s="154"/>
      <c r="AB615" s="154"/>
      <c r="AC615" s="154"/>
      <c r="AD615" s="154"/>
      <c r="AE615" s="154"/>
      <c r="AF615" s="154"/>
      <c r="AG615" s="155"/>
      <c r="AH615" s="112" t="s">
        <v>126</v>
      </c>
      <c r="AI615" s="112"/>
      <c r="AJ615" s="48"/>
      <c r="AK615" s="48"/>
      <c r="AL615" s="48"/>
      <c r="AM615" s="48"/>
      <c r="AN615" s="48"/>
      <c r="AO615" s="48"/>
      <c r="AP615" s="48"/>
      <c r="AQ615" s="48"/>
      <c r="AR615" s="48"/>
      <c r="AS615" s="48"/>
      <c r="AT615" s="48"/>
      <c r="AU615" s="48"/>
      <c r="AV615" s="48"/>
      <c r="AW615" s="48"/>
      <c r="AX615" s="48"/>
      <c r="AY615" s="48"/>
      <c r="AZ615" s="48"/>
      <c r="BA615" s="48"/>
      <c r="BB615" s="48"/>
      <c r="BC615" s="48"/>
      <c r="BD615" s="48"/>
    </row>
    <row r="616" spans="1:56" ht="15" customHeight="1" x14ac:dyDescent="0.3">
      <c r="A616" s="77"/>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c r="AA616" s="48"/>
      <c r="AB616" s="48"/>
      <c r="AC616" s="48"/>
      <c r="AD616" s="48"/>
      <c r="AE616" s="48"/>
      <c r="AF616" s="48"/>
      <c r="AG616" s="48"/>
      <c r="AH616" s="48"/>
      <c r="AI616" s="48"/>
      <c r="AJ616" s="48"/>
      <c r="AK616" s="48"/>
      <c r="AL616" s="48"/>
      <c r="AM616" s="48"/>
      <c r="AN616" s="48"/>
      <c r="AO616" s="48"/>
      <c r="AP616" s="48"/>
      <c r="AQ616" s="48"/>
      <c r="AR616" s="48"/>
      <c r="AS616" s="48"/>
      <c r="AT616" s="48"/>
      <c r="AU616" s="48"/>
      <c r="AV616" s="48"/>
      <c r="AW616" s="48"/>
      <c r="AX616" s="48"/>
      <c r="AY616" s="48"/>
      <c r="AZ616" s="48"/>
      <c r="BA616" s="48"/>
      <c r="BB616" s="48"/>
      <c r="BC616" s="48"/>
      <c r="BD616" s="48"/>
    </row>
    <row r="617" spans="1:56" ht="15" customHeight="1" x14ac:dyDescent="0.3">
      <c r="A617" s="77"/>
      <c r="B617" s="119" t="s">
        <v>231</v>
      </c>
      <c r="C617" s="119"/>
      <c r="D617" s="119"/>
      <c r="E617" s="119"/>
      <c r="F617" s="119"/>
      <c r="G617" s="119"/>
      <c r="H617" s="119"/>
      <c r="I617" s="119"/>
      <c r="J617" s="119"/>
      <c r="K617" s="119"/>
      <c r="L617" s="119"/>
      <c r="M617" s="119"/>
      <c r="N617" s="119"/>
      <c r="O617" s="119"/>
      <c r="P617" s="119"/>
      <c r="Q617" s="119"/>
      <c r="R617" s="119"/>
      <c r="S617" s="119"/>
      <c r="T617" s="119"/>
      <c r="U617" s="119"/>
      <c r="V617" s="119"/>
      <c r="W617" s="119"/>
      <c r="X617" s="119"/>
      <c r="Y617" s="119"/>
      <c r="Z617" s="119"/>
      <c r="AA617" s="119"/>
      <c r="AB617" s="119"/>
      <c r="AC617" s="119"/>
      <c r="AD617" s="119"/>
      <c r="AE617" s="119"/>
      <c r="AF617" s="119"/>
      <c r="AG617" s="119"/>
      <c r="AH617" s="119"/>
      <c r="AI617" s="119"/>
      <c r="AJ617" s="119"/>
      <c r="AK617" s="119"/>
      <c r="AL617" s="119"/>
      <c r="AM617" s="119"/>
      <c r="AN617" s="119"/>
      <c r="AO617" s="119"/>
      <c r="AP617" s="120"/>
      <c r="AQ617" s="48"/>
      <c r="AR617" s="48"/>
      <c r="AS617" s="48"/>
      <c r="AT617" s="48"/>
      <c r="AU617" s="48"/>
      <c r="AV617" s="48"/>
      <c r="AW617" s="48"/>
      <c r="AX617" s="48"/>
      <c r="AY617" s="48"/>
      <c r="AZ617" s="48"/>
      <c r="BA617" s="48"/>
      <c r="BB617" s="48"/>
      <c r="BC617" s="48"/>
      <c r="BD617" s="48"/>
    </row>
    <row r="618" spans="1:56" ht="13.5" customHeight="1" x14ac:dyDescent="0.3">
      <c r="A618" s="77"/>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c r="AA618" s="48"/>
      <c r="AB618" s="48"/>
      <c r="AC618" s="48"/>
      <c r="AD618" s="48"/>
      <c r="AE618" s="48"/>
      <c r="AF618" s="48"/>
      <c r="AG618" s="48"/>
      <c r="AH618" s="48"/>
      <c r="AI618" s="48"/>
      <c r="AJ618" s="48"/>
      <c r="AK618" s="48"/>
      <c r="AL618" s="48"/>
      <c r="AM618" s="48"/>
      <c r="AN618" s="48"/>
      <c r="AO618" s="48"/>
      <c r="AP618" s="48"/>
      <c r="AQ618" s="48"/>
      <c r="AR618" s="48"/>
      <c r="AS618" s="48"/>
      <c r="AT618" s="48"/>
      <c r="AU618" s="48"/>
      <c r="AV618" s="48"/>
      <c r="AW618" s="48"/>
      <c r="AX618" s="48"/>
      <c r="AY618" s="48"/>
      <c r="AZ618" s="48"/>
      <c r="BA618" s="48"/>
      <c r="BB618" s="48"/>
      <c r="BC618" s="48"/>
      <c r="BD618" s="48"/>
    </row>
    <row r="619" spans="1:56" ht="13.5" customHeight="1" x14ac:dyDescent="0.3">
      <c r="A619" s="77">
        <v>57</v>
      </c>
      <c r="B619" s="67" t="s">
        <v>232</v>
      </c>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c r="AA619" s="48"/>
      <c r="AB619" s="48"/>
      <c r="AC619" s="48"/>
      <c r="AD619" s="48"/>
      <c r="AE619" s="48"/>
      <c r="AF619" s="48"/>
      <c r="AG619" s="48"/>
      <c r="AH619" s="48"/>
      <c r="AI619" s="48"/>
      <c r="AJ619" s="48"/>
      <c r="AK619" s="48"/>
      <c r="AL619" s="48"/>
      <c r="AM619" s="48"/>
      <c r="AN619" s="48"/>
      <c r="AO619" s="48"/>
      <c r="AP619" s="48"/>
      <c r="AQ619" s="48"/>
      <c r="AR619" s="48"/>
      <c r="AS619" s="48"/>
      <c r="AT619" s="48"/>
      <c r="AU619" s="48"/>
      <c r="AV619" s="48"/>
      <c r="AW619" s="48"/>
      <c r="AX619" s="48"/>
      <c r="AY619" s="48"/>
      <c r="AZ619" s="48"/>
      <c r="BA619" s="48"/>
      <c r="BB619" s="48"/>
      <c r="BC619" s="48"/>
      <c r="BD619" s="48"/>
    </row>
    <row r="620" spans="1:56" ht="13.5" customHeight="1" x14ac:dyDescent="0.3">
      <c r="A620" s="77"/>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c r="AA620" s="48"/>
      <c r="AB620" s="48"/>
      <c r="AC620" s="48"/>
      <c r="AD620" s="48"/>
      <c r="AE620" s="48"/>
      <c r="AF620" s="48"/>
      <c r="AG620" s="48"/>
      <c r="AH620" s="48"/>
      <c r="AI620" s="48"/>
      <c r="AJ620" s="48"/>
      <c r="AK620" s="48"/>
      <c r="AL620" s="48"/>
      <c r="AM620" s="48"/>
      <c r="AN620" s="48"/>
      <c r="AO620" s="48"/>
      <c r="AP620" s="48"/>
      <c r="AQ620" s="48"/>
      <c r="AR620" s="48"/>
      <c r="AS620" s="48"/>
      <c r="AT620" s="48"/>
      <c r="AU620" s="48"/>
      <c r="AV620" s="48"/>
      <c r="AW620" s="48"/>
      <c r="AX620" s="48"/>
      <c r="AY620" s="48"/>
      <c r="AZ620" s="48"/>
      <c r="BA620" s="48"/>
      <c r="BB620" s="48"/>
      <c r="BC620" s="48"/>
      <c r="BD620" s="48"/>
    </row>
    <row r="621" spans="1:56" ht="15" customHeight="1" x14ac:dyDescent="0.3">
      <c r="A621" s="77"/>
      <c r="B621" s="99" t="s">
        <v>233</v>
      </c>
      <c r="C621" s="99"/>
      <c r="D621" s="99"/>
      <c r="E621" s="99"/>
      <c r="F621" s="99"/>
      <c r="G621" s="99"/>
      <c r="H621" s="99"/>
      <c r="I621" s="99"/>
      <c r="J621" s="99"/>
      <c r="K621" s="99"/>
      <c r="L621" s="99"/>
      <c r="M621" s="99"/>
      <c r="N621" s="99"/>
      <c r="O621" s="99"/>
      <c r="P621" s="99"/>
      <c r="Q621" s="99"/>
      <c r="R621" s="99"/>
      <c r="S621" s="99"/>
      <c r="T621" s="99"/>
      <c r="U621" s="99"/>
      <c r="V621" s="99"/>
      <c r="W621" s="99"/>
      <c r="X621" s="99"/>
      <c r="Y621" s="99"/>
      <c r="Z621" s="99"/>
      <c r="AA621" s="99"/>
      <c r="AB621" s="99"/>
      <c r="AC621" s="99"/>
      <c r="AD621" s="99"/>
      <c r="AE621" s="99"/>
      <c r="AF621" s="99"/>
      <c r="AG621" s="99"/>
      <c r="AH621" s="99"/>
      <c r="AI621" s="99"/>
      <c r="AJ621" s="99"/>
      <c r="AK621" s="99"/>
      <c r="AL621" s="99"/>
      <c r="AM621" s="99"/>
      <c r="AN621" s="99"/>
      <c r="AO621" s="99"/>
      <c r="AP621" s="99"/>
      <c r="AQ621" s="48"/>
      <c r="AR621" s="48"/>
      <c r="AS621" s="48"/>
      <c r="AT621" s="48"/>
      <c r="AU621" s="48"/>
      <c r="AV621" s="48"/>
      <c r="AW621" s="48"/>
      <c r="AX621" s="48"/>
      <c r="AY621" s="48"/>
      <c r="AZ621" s="48"/>
      <c r="BA621" s="48"/>
      <c r="BB621" s="48"/>
      <c r="BC621" s="48"/>
      <c r="BD621" s="48"/>
    </row>
    <row r="622" spans="1:56" ht="15" customHeight="1" x14ac:dyDescent="0.3">
      <c r="A622" s="77"/>
      <c r="B622" s="99"/>
      <c r="C622" s="99"/>
      <c r="D622" s="99"/>
      <c r="E622" s="99"/>
      <c r="F622" s="99"/>
      <c r="G622" s="99"/>
      <c r="H622" s="99"/>
      <c r="I622" s="99"/>
      <c r="J622" s="99"/>
      <c r="K622" s="99"/>
      <c r="L622" s="99"/>
      <c r="M622" s="99"/>
      <c r="N622" s="99"/>
      <c r="O622" s="99"/>
      <c r="P622" s="99"/>
      <c r="Q622" s="99"/>
      <c r="R622" s="99"/>
      <c r="S622" s="99"/>
      <c r="T622" s="99"/>
      <c r="U622" s="99"/>
      <c r="V622" s="99"/>
      <c r="W622" s="99"/>
      <c r="X622" s="99"/>
      <c r="Y622" s="99"/>
      <c r="Z622" s="99"/>
      <c r="AA622" s="99"/>
      <c r="AB622" s="99"/>
      <c r="AC622" s="99"/>
      <c r="AD622" s="99"/>
      <c r="AE622" s="99"/>
      <c r="AF622" s="99"/>
      <c r="AG622" s="99"/>
      <c r="AH622" s="99"/>
      <c r="AI622" s="99"/>
      <c r="AJ622" s="99"/>
      <c r="AK622" s="99"/>
      <c r="AL622" s="99"/>
      <c r="AM622" s="99"/>
      <c r="AN622" s="99"/>
      <c r="AO622" s="99"/>
      <c r="AP622" s="99"/>
      <c r="AQ622" s="48"/>
      <c r="AR622" s="48"/>
      <c r="AS622" s="48"/>
      <c r="AT622" s="48"/>
      <c r="AU622" s="48"/>
      <c r="AV622" s="48"/>
      <c r="AW622" s="48"/>
      <c r="AX622" s="48"/>
      <c r="AY622" s="48"/>
      <c r="AZ622" s="48"/>
      <c r="BA622" s="48"/>
      <c r="BB622" s="48"/>
      <c r="BC622" s="48"/>
      <c r="BD622" s="48"/>
    </row>
    <row r="623" spans="1:56" ht="15" customHeight="1" x14ac:dyDescent="0.3">
      <c r="A623" s="77"/>
      <c r="B623" s="99"/>
      <c r="C623" s="99"/>
      <c r="D623" s="99"/>
      <c r="E623" s="99"/>
      <c r="F623" s="99"/>
      <c r="G623" s="99"/>
      <c r="H623" s="99"/>
      <c r="I623" s="99"/>
      <c r="J623" s="99"/>
      <c r="K623" s="99"/>
      <c r="L623" s="99"/>
      <c r="M623" s="99"/>
      <c r="N623" s="99"/>
      <c r="O623" s="99"/>
      <c r="P623" s="99"/>
      <c r="Q623" s="99"/>
      <c r="R623" s="99"/>
      <c r="S623" s="99"/>
      <c r="T623" s="99"/>
      <c r="U623" s="99"/>
      <c r="V623" s="99"/>
      <c r="W623" s="99"/>
      <c r="X623" s="99"/>
      <c r="Y623" s="99"/>
      <c r="Z623" s="99"/>
      <c r="AA623" s="99"/>
      <c r="AB623" s="99"/>
      <c r="AC623" s="99"/>
      <c r="AD623" s="99"/>
      <c r="AE623" s="99"/>
      <c r="AF623" s="99"/>
      <c r="AG623" s="99"/>
      <c r="AH623" s="99"/>
      <c r="AI623" s="99"/>
      <c r="AJ623" s="99"/>
      <c r="AK623" s="99"/>
      <c r="AL623" s="99"/>
      <c r="AM623" s="99"/>
      <c r="AN623" s="99"/>
      <c r="AO623" s="99"/>
      <c r="AP623" s="99"/>
      <c r="AQ623" s="48"/>
      <c r="AR623" s="48"/>
      <c r="AS623" s="48"/>
      <c r="AT623" s="48"/>
      <c r="AU623" s="48"/>
      <c r="AV623" s="48"/>
      <c r="AW623" s="48"/>
      <c r="AX623" s="48"/>
      <c r="AY623" s="48"/>
      <c r="AZ623" s="48"/>
      <c r="BA623" s="48"/>
      <c r="BB623" s="48"/>
      <c r="BC623" s="48"/>
      <c r="BD623" s="48"/>
    </row>
    <row r="624" spans="1:56" ht="15" customHeight="1" x14ac:dyDescent="0.3">
      <c r="A624" s="77"/>
      <c r="B624" s="99"/>
      <c r="C624" s="99"/>
      <c r="D624" s="99"/>
      <c r="E624" s="99"/>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48"/>
      <c r="AR624" s="48"/>
      <c r="AS624" s="48"/>
      <c r="AT624" s="48"/>
      <c r="AU624" s="48"/>
      <c r="AV624" s="48"/>
      <c r="AW624" s="48"/>
      <c r="AX624" s="48"/>
      <c r="AY624" s="48"/>
      <c r="AZ624" s="48"/>
      <c r="BA624" s="48"/>
      <c r="BB624" s="48"/>
      <c r="BC624" s="48"/>
      <c r="BD624" s="48"/>
    </row>
    <row r="625" spans="1:56" ht="15" customHeight="1" x14ac:dyDescent="0.3">
      <c r="A625" s="77"/>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c r="AA625" s="48"/>
      <c r="AB625" s="48"/>
      <c r="AC625" s="48"/>
      <c r="AD625" s="48"/>
      <c r="AE625" s="48"/>
      <c r="AF625" s="48"/>
      <c r="AG625" s="48"/>
      <c r="AH625" s="48"/>
      <c r="AI625" s="48"/>
      <c r="AJ625" s="48"/>
      <c r="AK625" s="48"/>
      <c r="AL625" s="48"/>
      <c r="AM625" s="48"/>
      <c r="AN625" s="48"/>
      <c r="AO625" s="48"/>
      <c r="AP625" s="48"/>
      <c r="AQ625" s="48"/>
      <c r="AR625" s="48"/>
      <c r="AS625" s="48"/>
      <c r="AT625" s="48"/>
      <c r="AU625" s="48"/>
      <c r="AV625" s="48"/>
      <c r="AW625" s="48"/>
      <c r="AX625" s="48"/>
      <c r="AY625" s="48"/>
      <c r="AZ625" s="48"/>
      <c r="BA625" s="48"/>
      <c r="BB625" s="48"/>
      <c r="BC625" s="48"/>
      <c r="BD625" s="48"/>
    </row>
    <row r="626" spans="1:56" ht="15" customHeight="1" x14ac:dyDescent="0.3">
      <c r="A626" s="77"/>
      <c r="B626" s="135" t="s">
        <v>234</v>
      </c>
      <c r="C626" s="135"/>
      <c r="D626" s="135"/>
      <c r="E626" s="135"/>
      <c r="F626" s="135"/>
      <c r="G626" s="135"/>
      <c r="H626" s="135"/>
      <c r="I626" s="135"/>
      <c r="J626" s="135"/>
      <c r="K626" s="135"/>
      <c r="L626" s="135"/>
      <c r="M626" s="135"/>
      <c r="N626" s="135"/>
      <c r="O626" s="135"/>
      <c r="P626" s="135"/>
      <c r="Q626" s="54"/>
      <c r="R626" s="153"/>
      <c r="S626" s="154"/>
      <c r="T626" s="154"/>
      <c r="U626" s="154"/>
      <c r="V626" s="154"/>
      <c r="W626" s="154"/>
      <c r="X626" s="154"/>
      <c r="Y626" s="155"/>
      <c r="Z626" s="112" t="s">
        <v>126</v>
      </c>
      <c r="AA626" s="112"/>
      <c r="AB626" s="48"/>
      <c r="AC626" s="48"/>
      <c r="AD626" s="48"/>
      <c r="AE626" s="48"/>
      <c r="AF626" s="48"/>
      <c r="AG626" s="48"/>
      <c r="AH626" s="48"/>
      <c r="AI626" s="48"/>
      <c r="AJ626" s="48"/>
      <c r="AK626" s="48"/>
      <c r="AL626" s="48"/>
      <c r="AM626" s="48"/>
      <c r="AN626" s="48"/>
      <c r="AO626" s="48"/>
      <c r="AP626" s="48"/>
      <c r="AQ626" s="48"/>
      <c r="AR626" s="48"/>
      <c r="AS626" s="48"/>
      <c r="AT626" s="48"/>
      <c r="AU626" s="48"/>
      <c r="AV626" s="48"/>
      <c r="AW626" s="48"/>
      <c r="AX626" s="48"/>
      <c r="AY626" s="48"/>
      <c r="AZ626" s="48"/>
      <c r="BA626" s="48"/>
      <c r="BB626" s="48"/>
      <c r="BC626" s="48"/>
      <c r="BD626" s="48"/>
    </row>
    <row r="627" spans="1:56" ht="2.25" customHeight="1" x14ac:dyDescent="0.3">
      <c r="A627" s="77"/>
      <c r="B627" s="48"/>
      <c r="C627" s="48"/>
      <c r="D627" s="48"/>
      <c r="E627" s="48"/>
      <c r="F627" s="48"/>
      <c r="G627" s="48"/>
      <c r="H627" s="48"/>
      <c r="I627" s="48"/>
      <c r="J627" s="48"/>
      <c r="K627" s="48"/>
      <c r="L627" s="48"/>
      <c r="M627" s="48"/>
      <c r="N627" s="48"/>
      <c r="O627" s="59"/>
      <c r="P627" s="59"/>
      <c r="Q627" s="59"/>
      <c r="R627" s="48"/>
      <c r="S627" s="48"/>
      <c r="T627" s="48"/>
      <c r="U627" s="48"/>
      <c r="V627" s="48"/>
      <c r="W627" s="48"/>
      <c r="X627" s="48"/>
      <c r="Y627" s="48"/>
      <c r="Z627" s="48"/>
      <c r="AA627" s="48"/>
      <c r="AB627" s="48"/>
      <c r="AC627" s="48"/>
      <c r="AD627" s="48"/>
      <c r="AE627" s="48"/>
      <c r="AF627" s="48"/>
      <c r="AG627" s="48"/>
      <c r="AH627" s="48"/>
      <c r="AI627" s="48"/>
      <c r="AJ627" s="48"/>
      <c r="AK627" s="48"/>
      <c r="AL627" s="48"/>
      <c r="AM627" s="48"/>
      <c r="AN627" s="48"/>
      <c r="AO627" s="48"/>
      <c r="AP627" s="48"/>
      <c r="AQ627" s="48"/>
      <c r="AR627" s="48"/>
      <c r="AS627" s="48"/>
      <c r="AT627" s="48"/>
      <c r="AU627" s="48"/>
      <c r="AV627" s="48"/>
      <c r="AW627" s="48"/>
      <c r="AX627" s="48"/>
      <c r="AY627" s="48"/>
      <c r="AZ627" s="48"/>
      <c r="BA627" s="48"/>
      <c r="BB627" s="48"/>
      <c r="BC627" s="48"/>
      <c r="BD627" s="48"/>
    </row>
    <row r="628" spans="1:56" ht="15" customHeight="1" x14ac:dyDescent="0.3">
      <c r="A628" s="77"/>
      <c r="B628" s="135" t="s">
        <v>235</v>
      </c>
      <c r="C628" s="135"/>
      <c r="D628" s="135"/>
      <c r="E628" s="135"/>
      <c r="F628" s="135"/>
      <c r="G628" s="135"/>
      <c r="H628" s="135"/>
      <c r="I628" s="135"/>
      <c r="J628" s="135"/>
      <c r="K628" s="135"/>
      <c r="L628" s="135"/>
      <c r="M628" s="135"/>
      <c r="N628" s="135"/>
      <c r="O628" s="135"/>
      <c r="P628" s="135"/>
      <c r="Q628" s="54"/>
      <c r="R628" s="242">
        <f>Z559</f>
        <v>0</v>
      </c>
      <c r="S628" s="243"/>
      <c r="T628" s="243"/>
      <c r="U628" s="243"/>
      <c r="V628" s="243"/>
      <c r="W628" s="243"/>
      <c r="X628" s="243"/>
      <c r="Y628" s="244"/>
      <c r="Z628" s="112" t="s">
        <v>126</v>
      </c>
      <c r="AA628" s="112"/>
      <c r="AB628" s="48"/>
      <c r="AC628" s="48"/>
      <c r="AD628" s="48"/>
      <c r="AE628" s="48"/>
      <c r="AF628" s="48"/>
      <c r="AG628" s="48"/>
      <c r="AH628" s="48"/>
      <c r="AI628" s="48"/>
      <c r="AJ628" s="48"/>
      <c r="AK628" s="48"/>
      <c r="AL628" s="48"/>
      <c r="AM628" s="48"/>
      <c r="AN628" s="48"/>
      <c r="AO628" s="48"/>
      <c r="AP628" s="48"/>
      <c r="AQ628" s="48"/>
      <c r="AR628" s="48"/>
      <c r="AS628" s="48"/>
      <c r="AT628" s="48"/>
      <c r="AU628" s="48"/>
      <c r="AV628" s="48"/>
      <c r="AW628" s="48"/>
      <c r="AX628" s="48"/>
      <c r="AY628" s="48"/>
      <c r="AZ628" s="48"/>
      <c r="BA628" s="48"/>
      <c r="BB628" s="48"/>
      <c r="BC628" s="48"/>
      <c r="BD628" s="48"/>
    </row>
    <row r="629" spans="1:56" ht="2.25" customHeight="1" x14ac:dyDescent="0.3">
      <c r="A629" s="77"/>
      <c r="B629" s="48"/>
      <c r="C629" s="48"/>
      <c r="D629" s="48"/>
      <c r="E629" s="48"/>
      <c r="F629" s="48"/>
      <c r="G629" s="48"/>
      <c r="H629" s="48"/>
      <c r="I629" s="48"/>
      <c r="J629" s="48"/>
      <c r="K629" s="48"/>
      <c r="L629" s="48"/>
      <c r="M629" s="48"/>
      <c r="N629" s="48"/>
      <c r="O629" s="59"/>
      <c r="P629" s="59"/>
      <c r="Q629" s="59"/>
      <c r="R629" s="48"/>
      <c r="S629" s="48"/>
      <c r="T629" s="48"/>
      <c r="U629" s="48"/>
      <c r="V629" s="48"/>
      <c r="W629" s="48"/>
      <c r="X629" s="48"/>
      <c r="Y629" s="48"/>
      <c r="Z629" s="48"/>
      <c r="AA629" s="48"/>
      <c r="AB629" s="48"/>
      <c r="AC629" s="48"/>
      <c r="AD629" s="48"/>
      <c r="AE629" s="48"/>
      <c r="AF629" s="48"/>
      <c r="AG629" s="48"/>
      <c r="AH629" s="48"/>
      <c r="AI629" s="48"/>
      <c r="AJ629" s="48"/>
      <c r="AK629" s="48"/>
      <c r="AL629" s="48"/>
      <c r="AM629" s="48"/>
      <c r="AN629" s="48"/>
      <c r="AO629" s="48"/>
      <c r="AP629" s="48"/>
      <c r="AQ629" s="48"/>
      <c r="AR629" s="48"/>
      <c r="AS629" s="48"/>
      <c r="AT629" s="48"/>
      <c r="AU629" s="48"/>
      <c r="AV629" s="48"/>
      <c r="AW629" s="48"/>
      <c r="AX629" s="48"/>
      <c r="AY629" s="48"/>
      <c r="AZ629" s="48"/>
      <c r="BA629" s="48"/>
      <c r="BB629" s="48"/>
      <c r="BC629" s="48"/>
      <c r="BD629" s="48"/>
    </row>
    <row r="630" spans="1:56" ht="15" customHeight="1" x14ac:dyDescent="0.3">
      <c r="A630" s="77"/>
      <c r="B630" s="135" t="s">
        <v>236</v>
      </c>
      <c r="C630" s="135"/>
      <c r="D630" s="135"/>
      <c r="E630" s="135"/>
      <c r="F630" s="135"/>
      <c r="G630" s="135"/>
      <c r="H630" s="135"/>
      <c r="I630" s="135"/>
      <c r="J630" s="135"/>
      <c r="K630" s="135"/>
      <c r="L630" s="135"/>
      <c r="M630" s="135"/>
      <c r="N630" s="135"/>
      <c r="O630" s="135"/>
      <c r="P630" s="135"/>
      <c r="Q630" s="54"/>
      <c r="R630" s="242">
        <f>Z561</f>
        <v>0</v>
      </c>
      <c r="S630" s="243"/>
      <c r="T630" s="243"/>
      <c r="U630" s="243"/>
      <c r="V630" s="243"/>
      <c r="W630" s="243"/>
      <c r="X630" s="243"/>
      <c r="Y630" s="244"/>
      <c r="Z630" s="112" t="s">
        <v>126</v>
      </c>
      <c r="AA630" s="112"/>
      <c r="AB630" s="48"/>
      <c r="AC630" s="48"/>
      <c r="AD630" s="48"/>
      <c r="AE630" s="48"/>
      <c r="AF630" s="48"/>
      <c r="AG630" s="48"/>
      <c r="AH630" s="48"/>
      <c r="AI630" s="48"/>
      <c r="AJ630" s="48"/>
      <c r="AK630" s="48"/>
      <c r="AL630" s="48"/>
      <c r="AM630" s="48"/>
      <c r="AN630" s="48"/>
      <c r="AO630" s="48"/>
      <c r="AP630" s="48"/>
      <c r="AQ630" s="48"/>
      <c r="AR630" s="48"/>
      <c r="AS630" s="48"/>
      <c r="AT630" s="48"/>
      <c r="AU630" s="48"/>
      <c r="AV630" s="48"/>
      <c r="AW630" s="48"/>
      <c r="AX630" s="48"/>
      <c r="AY630" s="48"/>
      <c r="AZ630" s="48"/>
      <c r="BA630" s="48"/>
      <c r="BB630" s="48"/>
      <c r="BC630" s="48"/>
      <c r="BD630" s="48"/>
    </row>
    <row r="631" spans="1:56" ht="2.25" customHeight="1" x14ac:dyDescent="0.3">
      <c r="A631" s="77"/>
      <c r="B631" s="48"/>
      <c r="C631" s="48"/>
      <c r="D631" s="48"/>
      <c r="E631" s="48"/>
      <c r="F631" s="48"/>
      <c r="G631" s="48"/>
      <c r="H631" s="48"/>
      <c r="I631" s="48"/>
      <c r="J631" s="48"/>
      <c r="K631" s="48"/>
      <c r="L631" s="48"/>
      <c r="M631" s="48"/>
      <c r="N631" s="48"/>
      <c r="O631" s="59"/>
      <c r="P631" s="59"/>
      <c r="Q631" s="59"/>
      <c r="R631" s="48"/>
      <c r="S631" s="48"/>
      <c r="T631" s="48"/>
      <c r="U631" s="48"/>
      <c r="V631" s="48"/>
      <c r="W631" s="48"/>
      <c r="X631" s="48"/>
      <c r="Y631" s="48"/>
      <c r="Z631" s="48"/>
      <c r="AA631" s="48"/>
      <c r="AB631" s="48"/>
      <c r="AC631" s="48"/>
      <c r="AD631" s="48"/>
      <c r="AE631" s="48"/>
      <c r="AF631" s="48"/>
      <c r="AG631" s="48"/>
      <c r="AH631" s="48"/>
      <c r="AI631" s="48"/>
      <c r="AJ631" s="48"/>
      <c r="AK631" s="48"/>
      <c r="AL631" s="48"/>
      <c r="AM631" s="48"/>
      <c r="AN631" s="48"/>
      <c r="AO631" s="48"/>
      <c r="AP631" s="48"/>
      <c r="AQ631" s="48"/>
      <c r="AR631" s="48"/>
      <c r="AS631" s="48"/>
      <c r="AT631" s="48"/>
      <c r="AU631" s="48"/>
      <c r="AV631" s="48"/>
      <c r="AW631" s="48"/>
      <c r="AX631" s="48"/>
      <c r="AY631" s="48"/>
      <c r="AZ631" s="48"/>
      <c r="BA631" s="48"/>
      <c r="BB631" s="48"/>
      <c r="BC631" s="48"/>
      <c r="BD631" s="48"/>
    </row>
    <row r="632" spans="1:56" ht="15" customHeight="1" x14ac:dyDescent="0.3">
      <c r="A632" s="77"/>
      <c r="B632" s="314" t="s">
        <v>237</v>
      </c>
      <c r="C632" s="135"/>
      <c r="D632" s="135"/>
      <c r="E632" s="135"/>
      <c r="F632" s="135"/>
      <c r="G632" s="135"/>
      <c r="H632" s="135"/>
      <c r="I632" s="135"/>
      <c r="J632" s="135"/>
      <c r="K632" s="135"/>
      <c r="L632" s="135"/>
      <c r="M632" s="135"/>
      <c r="N632" s="135"/>
      <c r="O632" s="135"/>
      <c r="P632" s="135"/>
      <c r="Q632" s="54"/>
      <c r="R632" s="48"/>
      <c r="S632" s="48"/>
      <c r="T632" s="48"/>
      <c r="U632" s="48"/>
      <c r="V632" s="48"/>
      <c r="W632" s="48"/>
      <c r="X632" s="48"/>
      <c r="Y632" s="48"/>
      <c r="Z632" s="242">
        <f>IF(Z563&lt;&gt;0,Z563,0)</f>
        <v>0</v>
      </c>
      <c r="AA632" s="243"/>
      <c r="AB632" s="243"/>
      <c r="AC632" s="243"/>
      <c r="AD632" s="243"/>
      <c r="AE632" s="243"/>
      <c r="AF632" s="243"/>
      <c r="AG632" s="244"/>
      <c r="AH632" s="48" t="s">
        <v>126</v>
      </c>
      <c r="AI632" s="48"/>
      <c r="AJ632" s="48"/>
      <c r="AK632" s="48"/>
      <c r="AL632" s="48"/>
      <c r="AM632" s="48"/>
      <c r="AN632" s="48"/>
      <c r="AO632" s="48"/>
      <c r="AP632" s="48"/>
      <c r="AQ632" s="48"/>
      <c r="AR632" s="48"/>
      <c r="AS632" s="48"/>
      <c r="AT632" s="48"/>
      <c r="AU632" s="48"/>
      <c r="AV632" s="48"/>
      <c r="AW632" s="48"/>
      <c r="AX632" s="48"/>
      <c r="AY632" s="48"/>
      <c r="AZ632" s="48"/>
      <c r="BA632" s="48"/>
      <c r="BB632" s="48"/>
      <c r="BC632" s="48"/>
      <c r="BD632" s="48"/>
    </row>
    <row r="633" spans="1:56" ht="2.25" customHeight="1" x14ac:dyDescent="0.3">
      <c r="A633" s="77"/>
      <c r="B633" s="48"/>
      <c r="C633" s="48"/>
      <c r="D633" s="48"/>
      <c r="E633" s="48"/>
      <c r="F633" s="48"/>
      <c r="G633" s="48"/>
      <c r="H633" s="48"/>
      <c r="I633" s="48"/>
      <c r="J633" s="48"/>
      <c r="K633" s="48"/>
      <c r="L633" s="48"/>
      <c r="M633" s="48"/>
      <c r="N633" s="48"/>
      <c r="O633" s="59"/>
      <c r="P633" s="59"/>
      <c r="Q633" s="59"/>
      <c r="R633" s="48"/>
      <c r="S633" s="48"/>
      <c r="T633" s="48"/>
      <c r="U633" s="48"/>
      <c r="V633" s="48"/>
      <c r="W633" s="48"/>
      <c r="X633" s="48"/>
      <c r="Y633" s="48"/>
      <c r="Z633" s="48"/>
      <c r="AA633" s="48"/>
      <c r="AB633" s="48"/>
      <c r="AC633" s="48"/>
      <c r="AD633" s="48"/>
      <c r="AE633" s="48"/>
      <c r="AF633" s="48"/>
      <c r="AG633" s="48"/>
      <c r="AH633" s="48"/>
      <c r="AI633" s="48"/>
      <c r="AJ633" s="48"/>
      <c r="AK633" s="48"/>
      <c r="AL633" s="48"/>
      <c r="AM633" s="48"/>
      <c r="AN633" s="48"/>
      <c r="AO633" s="48"/>
      <c r="AP633" s="48"/>
      <c r="AQ633" s="48"/>
      <c r="AR633" s="48"/>
      <c r="AS633" s="48"/>
      <c r="AT633" s="48"/>
      <c r="AU633" s="48"/>
      <c r="AV633" s="48"/>
      <c r="AW633" s="48"/>
      <c r="AX633" s="48"/>
      <c r="AY633" s="48"/>
      <c r="AZ633" s="48"/>
      <c r="BA633" s="48"/>
      <c r="BB633" s="48"/>
      <c r="BC633" s="48"/>
      <c r="BD633" s="48"/>
    </row>
    <row r="634" spans="1:56" ht="15" customHeight="1" x14ac:dyDescent="0.3">
      <c r="A634" s="77"/>
      <c r="B634" s="135" t="s">
        <v>238</v>
      </c>
      <c r="C634" s="135"/>
      <c r="D634" s="135"/>
      <c r="E634" s="135"/>
      <c r="F634" s="135"/>
      <c r="G634" s="135"/>
      <c r="H634" s="135"/>
      <c r="I634" s="135"/>
      <c r="J634" s="135"/>
      <c r="K634" s="135"/>
      <c r="L634" s="135"/>
      <c r="M634" s="135"/>
      <c r="N634" s="135"/>
      <c r="O634" s="135"/>
      <c r="P634" s="135"/>
      <c r="Q634" s="54"/>
      <c r="R634" s="48"/>
      <c r="S634" s="48"/>
      <c r="T634" s="48"/>
      <c r="U634" s="48"/>
      <c r="V634" s="48"/>
      <c r="W634" s="48"/>
      <c r="X634" s="48"/>
      <c r="Y634" s="48"/>
      <c r="Z634" s="48"/>
      <c r="AA634" s="48"/>
      <c r="AB634" s="48"/>
      <c r="AC634" s="48"/>
      <c r="AD634" s="48"/>
      <c r="AE634" s="48"/>
      <c r="AF634" s="48"/>
      <c r="AG634" s="48"/>
      <c r="AH634" s="48"/>
      <c r="AI634" s="48"/>
      <c r="AJ634" s="48"/>
      <c r="AK634" s="48"/>
      <c r="AL634" s="48"/>
      <c r="AM634" s="48"/>
      <c r="AN634" s="48"/>
      <c r="AO634" s="48"/>
      <c r="AP634" s="48"/>
      <c r="AQ634" s="48"/>
      <c r="AR634" s="48"/>
      <c r="AS634" s="48"/>
      <c r="AT634" s="48"/>
      <c r="AU634" s="48"/>
      <c r="AV634" s="48"/>
      <c r="AW634" s="48"/>
      <c r="AX634" s="48"/>
      <c r="AY634" s="48"/>
      <c r="AZ634" s="48"/>
      <c r="BA634" s="48"/>
      <c r="BB634" s="48"/>
      <c r="BC634" s="48"/>
      <c r="BD634" s="48"/>
    </row>
    <row r="635" spans="1:56" ht="15" customHeight="1" x14ac:dyDescent="0.3">
      <c r="A635" s="77"/>
      <c r="B635" s="135"/>
      <c r="C635" s="135"/>
      <c r="D635" s="135"/>
      <c r="E635" s="135"/>
      <c r="F635" s="135"/>
      <c r="G635" s="135"/>
      <c r="H635" s="135"/>
      <c r="I635" s="135"/>
      <c r="J635" s="135"/>
      <c r="K635" s="135"/>
      <c r="L635" s="135"/>
      <c r="M635" s="135"/>
      <c r="N635" s="135"/>
      <c r="O635" s="135"/>
      <c r="P635" s="135"/>
      <c r="Q635" s="54"/>
      <c r="R635" s="242">
        <f>SUM(Z569,Z571,Z573,Z575)</f>
        <v>0</v>
      </c>
      <c r="S635" s="243"/>
      <c r="T635" s="243"/>
      <c r="U635" s="243"/>
      <c r="V635" s="243"/>
      <c r="W635" s="243"/>
      <c r="X635" s="243"/>
      <c r="Y635" s="244"/>
      <c r="Z635" s="112" t="s">
        <v>126</v>
      </c>
      <c r="AA635" s="112"/>
      <c r="AB635" s="48"/>
      <c r="AC635" s="48"/>
      <c r="AD635" s="48"/>
      <c r="AE635" s="48"/>
      <c r="AF635" s="48"/>
      <c r="AG635" s="48"/>
      <c r="AH635" s="48"/>
      <c r="AI635" s="48"/>
      <c r="AJ635" s="48"/>
      <c r="AK635" s="48"/>
      <c r="AL635" s="48"/>
      <c r="AM635" s="48"/>
      <c r="AN635" s="48"/>
      <c r="AO635" s="48"/>
      <c r="AP635" s="48"/>
      <c r="AQ635" s="48"/>
      <c r="AR635" s="48"/>
      <c r="AS635" s="48"/>
      <c r="AT635" s="48"/>
      <c r="AU635" s="48"/>
      <c r="AV635" s="48"/>
      <c r="AW635" s="48"/>
      <c r="AX635" s="48"/>
      <c r="AY635" s="48"/>
      <c r="AZ635" s="48"/>
      <c r="BA635" s="48"/>
      <c r="BB635" s="48"/>
      <c r="BC635" s="48"/>
      <c r="BD635" s="48"/>
    </row>
    <row r="636" spans="1:56" ht="2.25" customHeight="1" x14ac:dyDescent="0.3">
      <c r="A636" s="77"/>
      <c r="B636" s="48"/>
      <c r="C636" s="48"/>
      <c r="D636" s="48"/>
      <c r="E636" s="48"/>
      <c r="F636" s="48"/>
      <c r="G636" s="48"/>
      <c r="H636" s="48"/>
      <c r="I636" s="48"/>
      <c r="J636" s="48"/>
      <c r="K636" s="48"/>
      <c r="L636" s="48"/>
      <c r="M636" s="48"/>
      <c r="N636" s="48"/>
      <c r="O636" s="59"/>
      <c r="P636" s="59"/>
      <c r="Q636" s="59"/>
      <c r="R636" s="48"/>
      <c r="S636" s="48"/>
      <c r="T636" s="48"/>
      <c r="U636" s="48"/>
      <c r="V636" s="48"/>
      <c r="W636" s="48"/>
      <c r="X636" s="48"/>
      <c r="Y636" s="48"/>
      <c r="Z636" s="48"/>
      <c r="AA636" s="48"/>
      <c r="AB636" s="48"/>
      <c r="AC636" s="48"/>
      <c r="AD636" s="48"/>
      <c r="AE636" s="48"/>
      <c r="AF636" s="48"/>
      <c r="AG636" s="48"/>
      <c r="AH636" s="48"/>
      <c r="AI636" s="48"/>
      <c r="AJ636" s="48"/>
      <c r="AK636" s="48"/>
      <c r="AL636" s="48"/>
      <c r="AM636" s="48"/>
      <c r="AN636" s="48"/>
      <c r="AO636" s="48"/>
      <c r="AP636" s="48"/>
      <c r="AQ636" s="48"/>
      <c r="AR636" s="48"/>
      <c r="AS636" s="48"/>
      <c r="AT636" s="48"/>
      <c r="AU636" s="48"/>
      <c r="AV636" s="48"/>
      <c r="AW636" s="48"/>
      <c r="AX636" s="48"/>
      <c r="AY636" s="48"/>
      <c r="AZ636" s="48"/>
      <c r="BA636" s="48"/>
      <c r="BB636" s="48"/>
      <c r="BC636" s="48"/>
      <c r="BD636" s="48"/>
    </row>
    <row r="637" spans="1:56" ht="15" customHeight="1" x14ac:dyDescent="0.3">
      <c r="A637" s="77"/>
      <c r="B637" s="135" t="s">
        <v>239</v>
      </c>
      <c r="C637" s="135"/>
      <c r="D637" s="135"/>
      <c r="E637" s="135"/>
      <c r="F637" s="135"/>
      <c r="G637" s="135"/>
      <c r="H637" s="135"/>
      <c r="I637" s="135"/>
      <c r="J637" s="135"/>
      <c r="K637" s="135"/>
      <c r="L637" s="135"/>
      <c r="M637" s="135"/>
      <c r="N637" s="135"/>
      <c r="O637" s="135"/>
      <c r="P637" s="135"/>
      <c r="Q637" s="54"/>
      <c r="R637" s="48"/>
      <c r="S637" s="48"/>
      <c r="T637" s="48"/>
      <c r="U637" s="48"/>
      <c r="V637" s="48"/>
      <c r="W637" s="48"/>
      <c r="X637" s="48"/>
      <c r="Y637" s="48"/>
      <c r="Z637" s="48"/>
      <c r="AA637" s="48"/>
      <c r="AB637" s="48"/>
      <c r="AC637" s="48"/>
      <c r="AD637" s="48"/>
      <c r="AE637" s="48"/>
      <c r="AF637" s="48"/>
      <c r="AG637" s="48"/>
      <c r="AH637" s="48"/>
      <c r="AI637" s="48"/>
      <c r="AJ637" s="48"/>
      <c r="AK637" s="48"/>
      <c r="AL637" s="48"/>
      <c r="AM637" s="48"/>
      <c r="AN637" s="48"/>
      <c r="AO637" s="48"/>
      <c r="AP637" s="48"/>
      <c r="AQ637" s="48"/>
      <c r="AR637" s="48"/>
      <c r="AS637" s="48"/>
      <c r="AT637" s="48"/>
      <c r="AU637" s="48"/>
      <c r="AV637" s="48"/>
      <c r="AW637" s="48"/>
      <c r="AX637" s="48"/>
      <c r="AY637" s="48"/>
      <c r="AZ637" s="48"/>
      <c r="BA637" s="48"/>
      <c r="BB637" s="48"/>
      <c r="BC637" s="48"/>
      <c r="BD637" s="48"/>
    </row>
    <row r="638" spans="1:56" ht="15" customHeight="1" x14ac:dyDescent="0.3">
      <c r="A638" s="77"/>
      <c r="B638" s="135"/>
      <c r="C638" s="135"/>
      <c r="D638" s="135"/>
      <c r="E638" s="135"/>
      <c r="F638" s="135"/>
      <c r="G638" s="135"/>
      <c r="H638" s="135"/>
      <c r="I638" s="135"/>
      <c r="J638" s="135"/>
      <c r="K638" s="135"/>
      <c r="L638" s="135"/>
      <c r="M638" s="135"/>
      <c r="N638" s="135"/>
      <c r="O638" s="135"/>
      <c r="P638" s="135"/>
      <c r="Q638" s="54"/>
      <c r="R638" s="242">
        <f>B583</f>
        <v>0</v>
      </c>
      <c r="S638" s="243"/>
      <c r="T638" s="243"/>
      <c r="U638" s="243"/>
      <c r="V638" s="243"/>
      <c r="W638" s="243"/>
      <c r="X638" s="243"/>
      <c r="Y638" s="244"/>
      <c r="Z638" s="112" t="s">
        <v>126</v>
      </c>
      <c r="AA638" s="112"/>
      <c r="AB638" s="48"/>
      <c r="AC638" s="48"/>
      <c r="AD638" s="48"/>
      <c r="AE638" s="48"/>
      <c r="AF638" s="48"/>
      <c r="AG638" s="48"/>
      <c r="AH638" s="48"/>
      <c r="AI638" s="48"/>
      <c r="AJ638" s="48"/>
      <c r="AK638" s="48"/>
      <c r="AL638" s="48"/>
      <c r="AM638" s="48"/>
      <c r="AN638" s="48"/>
      <c r="AO638" s="48"/>
      <c r="AP638" s="48"/>
      <c r="AQ638" s="48"/>
      <c r="AR638" s="48"/>
      <c r="AS638" s="48"/>
      <c r="AT638" s="48"/>
      <c r="AU638" s="48"/>
      <c r="AV638" s="48"/>
      <c r="AW638" s="48"/>
      <c r="AX638" s="48"/>
      <c r="AY638" s="48"/>
      <c r="AZ638" s="48"/>
      <c r="BA638" s="48"/>
      <c r="BB638" s="48"/>
      <c r="BC638" s="48"/>
      <c r="BD638" s="48"/>
    </row>
    <row r="639" spans="1:56" ht="2.25" customHeight="1" x14ac:dyDescent="0.3">
      <c r="A639" s="77"/>
      <c r="B639" s="48"/>
      <c r="C639" s="48"/>
      <c r="D639" s="48"/>
      <c r="E639" s="48"/>
      <c r="F639" s="48"/>
      <c r="G639" s="48"/>
      <c r="H639" s="48"/>
      <c r="I639" s="48"/>
      <c r="J639" s="48"/>
      <c r="K639" s="48"/>
      <c r="L639" s="48"/>
      <c r="M639" s="48"/>
      <c r="N639" s="48"/>
      <c r="O639" s="59"/>
      <c r="P639" s="59"/>
      <c r="Q639" s="59"/>
      <c r="R639" s="48"/>
      <c r="S639" s="48"/>
      <c r="T639" s="48"/>
      <c r="U639" s="48"/>
      <c r="V639" s="48"/>
      <c r="W639" s="48"/>
      <c r="X639" s="48"/>
      <c r="Y639" s="48"/>
      <c r="Z639" s="48"/>
      <c r="AA639" s="48"/>
      <c r="AB639" s="48"/>
      <c r="AC639" s="48"/>
      <c r="AD639" s="48"/>
      <c r="AE639" s="48"/>
      <c r="AF639" s="48"/>
      <c r="AG639" s="48"/>
      <c r="AH639" s="48"/>
      <c r="AI639" s="48"/>
      <c r="AJ639" s="48"/>
      <c r="AK639" s="48"/>
      <c r="AL639" s="48"/>
      <c r="AM639" s="48"/>
      <c r="AN639" s="48"/>
      <c r="AO639" s="48"/>
      <c r="AP639" s="48"/>
      <c r="AQ639" s="48"/>
      <c r="AR639" s="48"/>
      <c r="AS639" s="48"/>
      <c r="AT639" s="48"/>
      <c r="AU639" s="48"/>
      <c r="AV639" s="48"/>
      <c r="AW639" s="48"/>
      <c r="AX639" s="48"/>
      <c r="AY639" s="48"/>
      <c r="AZ639" s="48"/>
      <c r="BA639" s="48"/>
      <c r="BB639" s="48"/>
      <c r="BC639" s="48"/>
      <c r="BD639" s="48"/>
    </row>
    <row r="640" spans="1:56" ht="15" customHeight="1" x14ac:dyDescent="0.3">
      <c r="A640" s="77"/>
      <c r="B640" s="135" t="s">
        <v>240</v>
      </c>
      <c r="C640" s="135"/>
      <c r="D640" s="135"/>
      <c r="E640" s="135"/>
      <c r="F640" s="135"/>
      <c r="G640" s="135"/>
      <c r="H640" s="135"/>
      <c r="I640" s="135"/>
      <c r="J640" s="135"/>
      <c r="K640" s="135"/>
      <c r="L640" s="135"/>
      <c r="M640" s="135"/>
      <c r="N640" s="135"/>
      <c r="O640" s="135"/>
      <c r="P640" s="135"/>
      <c r="Q640" s="54"/>
      <c r="R640" s="242">
        <f>Z599</f>
        <v>0</v>
      </c>
      <c r="S640" s="243"/>
      <c r="T640" s="243"/>
      <c r="U640" s="243"/>
      <c r="V640" s="243"/>
      <c r="W640" s="243"/>
      <c r="X640" s="243"/>
      <c r="Y640" s="244"/>
      <c r="Z640" s="112" t="s">
        <v>126</v>
      </c>
      <c r="AA640" s="112"/>
      <c r="AB640" s="48"/>
      <c r="AC640" s="48"/>
      <c r="AD640" s="48"/>
      <c r="AE640" s="48"/>
      <c r="AF640" s="48"/>
      <c r="AG640" s="48"/>
      <c r="AH640" s="48"/>
      <c r="AI640" s="48"/>
      <c r="AJ640" s="48"/>
      <c r="AK640" s="48"/>
      <c r="AL640" s="48"/>
      <c r="AM640" s="48"/>
      <c r="AN640" s="48"/>
      <c r="AO640" s="48"/>
      <c r="AP640" s="48"/>
      <c r="AQ640" s="48"/>
      <c r="AR640" s="48"/>
      <c r="AS640" s="48"/>
      <c r="AT640" s="48"/>
      <c r="AU640" s="48"/>
      <c r="AV640" s="48"/>
      <c r="AW640" s="48"/>
      <c r="AX640" s="48"/>
      <c r="AY640" s="48"/>
      <c r="AZ640" s="48"/>
      <c r="BA640" s="48"/>
      <c r="BB640" s="48"/>
      <c r="BC640" s="48"/>
      <c r="BD640" s="48"/>
    </row>
    <row r="641" spans="1:56" ht="2.25" customHeight="1" x14ac:dyDescent="0.3">
      <c r="A641" s="77"/>
      <c r="B641" s="48"/>
      <c r="C641" s="48"/>
      <c r="D641" s="48"/>
      <c r="E641" s="48"/>
      <c r="F641" s="48"/>
      <c r="G641" s="48"/>
      <c r="H641" s="48"/>
      <c r="I641" s="48"/>
      <c r="J641" s="48"/>
      <c r="K641" s="48"/>
      <c r="L641" s="48"/>
      <c r="M641" s="48"/>
      <c r="N641" s="48"/>
      <c r="O641" s="59"/>
      <c r="P641" s="59"/>
      <c r="Q641" s="59"/>
      <c r="R641" s="48"/>
      <c r="S641" s="48"/>
      <c r="T641" s="48"/>
      <c r="U641" s="48"/>
      <c r="V641" s="48"/>
      <c r="W641" s="48"/>
      <c r="X641" s="48"/>
      <c r="Y641" s="48"/>
      <c r="Z641" s="48"/>
      <c r="AA641" s="48"/>
      <c r="AB641" s="48"/>
      <c r="AC641" s="48"/>
      <c r="AD641" s="48"/>
      <c r="AE641" s="48"/>
      <c r="AF641" s="48"/>
      <c r="AG641" s="48"/>
      <c r="AH641" s="48"/>
      <c r="AI641" s="48"/>
      <c r="AJ641" s="48"/>
      <c r="AK641" s="48"/>
      <c r="AL641" s="48"/>
      <c r="AM641" s="48"/>
      <c r="AN641" s="48"/>
      <c r="AO641" s="48"/>
      <c r="AP641" s="48"/>
      <c r="AQ641" s="48"/>
      <c r="AR641" s="48"/>
      <c r="AS641" s="48"/>
      <c r="AT641" s="48"/>
      <c r="AU641" s="48"/>
      <c r="AV641" s="48"/>
      <c r="AW641" s="48"/>
      <c r="AX641" s="48"/>
      <c r="AY641" s="48"/>
      <c r="AZ641" s="48"/>
      <c r="BA641" s="48"/>
      <c r="BB641" s="48"/>
      <c r="BC641" s="48"/>
      <c r="BD641" s="48"/>
    </row>
    <row r="642" spans="1:56" ht="15" customHeight="1" x14ac:dyDescent="0.3">
      <c r="A642" s="77"/>
      <c r="B642" s="135" t="s">
        <v>241</v>
      </c>
      <c r="C642" s="135"/>
      <c r="D642" s="135"/>
      <c r="E642" s="135"/>
      <c r="F642" s="135"/>
      <c r="G642" s="135"/>
      <c r="H642" s="135"/>
      <c r="I642" s="135"/>
      <c r="J642" s="135"/>
      <c r="K642" s="135"/>
      <c r="L642" s="135"/>
      <c r="M642" s="135"/>
      <c r="N642" s="135"/>
      <c r="O642" s="135"/>
      <c r="P642" s="135"/>
      <c r="Q642" s="54"/>
      <c r="R642" s="242">
        <f>Z601</f>
        <v>0</v>
      </c>
      <c r="S642" s="243"/>
      <c r="T642" s="243"/>
      <c r="U642" s="243"/>
      <c r="V642" s="243"/>
      <c r="W642" s="243"/>
      <c r="X642" s="243"/>
      <c r="Y642" s="244"/>
      <c r="Z642" s="112" t="s">
        <v>126</v>
      </c>
      <c r="AA642" s="112"/>
      <c r="AB642" s="48"/>
      <c r="AC642" s="48"/>
      <c r="AD642" s="48"/>
      <c r="AE642" s="48"/>
      <c r="AF642" s="48"/>
      <c r="AG642" s="48"/>
      <c r="AH642" s="48"/>
      <c r="AI642" s="48"/>
      <c r="AJ642" s="48"/>
      <c r="AK642" s="48"/>
      <c r="AL642" s="48"/>
      <c r="AM642" s="48"/>
      <c r="AN642" s="48"/>
      <c r="AO642" s="48"/>
      <c r="AP642" s="48"/>
      <c r="AQ642" s="48"/>
      <c r="AR642" s="48"/>
      <c r="AS642" s="48"/>
      <c r="AT642" s="48"/>
      <c r="AU642" s="48"/>
      <c r="AV642" s="48"/>
      <c r="AW642" s="48"/>
      <c r="AX642" s="48"/>
      <c r="AY642" s="48"/>
      <c r="AZ642" s="48"/>
      <c r="BA642" s="48"/>
      <c r="BB642" s="48"/>
      <c r="BC642" s="48"/>
      <c r="BD642" s="48"/>
    </row>
    <row r="643" spans="1:56" ht="2.25" customHeight="1" x14ac:dyDescent="0.3">
      <c r="A643" s="77"/>
      <c r="B643" s="48"/>
      <c r="C643" s="48"/>
      <c r="D643" s="48"/>
      <c r="E643" s="48"/>
      <c r="F643" s="48"/>
      <c r="G643" s="48"/>
      <c r="H643" s="48"/>
      <c r="I643" s="48"/>
      <c r="J643" s="48"/>
      <c r="K643" s="48"/>
      <c r="L643" s="48"/>
      <c r="M643" s="48"/>
      <c r="N643" s="48"/>
      <c r="O643" s="59"/>
      <c r="P643" s="59"/>
      <c r="Q643" s="59"/>
      <c r="R643" s="48"/>
      <c r="S643" s="48"/>
      <c r="T643" s="48"/>
      <c r="U643" s="48"/>
      <c r="V643" s="48"/>
      <c r="W643" s="48"/>
      <c r="X643" s="48"/>
      <c r="Y643" s="48"/>
      <c r="Z643" s="48"/>
      <c r="AA643" s="48"/>
      <c r="AB643" s="48"/>
      <c r="AC643" s="48"/>
      <c r="AD643" s="48"/>
      <c r="AE643" s="48"/>
      <c r="AF643" s="48"/>
      <c r="AG643" s="48"/>
      <c r="AH643" s="48"/>
      <c r="AI643" s="48"/>
      <c r="AJ643" s="48"/>
      <c r="AK643" s="48"/>
      <c r="AL643" s="48"/>
      <c r="AM643" s="48"/>
      <c r="AN643" s="48"/>
      <c r="AO643" s="48"/>
      <c r="AP643" s="48"/>
      <c r="AQ643" s="48"/>
      <c r="AR643" s="48"/>
      <c r="AS643" s="48"/>
      <c r="AT643" s="48"/>
      <c r="AU643" s="48"/>
      <c r="AV643" s="48"/>
      <c r="AW643" s="48"/>
      <c r="AX643" s="48"/>
      <c r="AY643" s="48"/>
      <c r="AZ643" s="48"/>
      <c r="BA643" s="48"/>
      <c r="BB643" s="48"/>
      <c r="BC643" s="48"/>
      <c r="BD643" s="48"/>
    </row>
    <row r="644" spans="1:56" ht="15" customHeight="1" x14ac:dyDescent="0.3">
      <c r="A644" s="77"/>
      <c r="B644" s="314" t="s">
        <v>242</v>
      </c>
      <c r="C644" s="135"/>
      <c r="D644" s="135"/>
      <c r="E644" s="135"/>
      <c r="F644" s="135"/>
      <c r="G644" s="135"/>
      <c r="H644" s="135"/>
      <c r="I644" s="135"/>
      <c r="J644" s="135"/>
      <c r="K644" s="135"/>
      <c r="L644" s="135"/>
      <c r="M644" s="135"/>
      <c r="N644" s="135"/>
      <c r="O644" s="135"/>
      <c r="P644" s="135"/>
      <c r="Q644" s="54"/>
      <c r="R644" s="48"/>
      <c r="S644" s="48"/>
      <c r="T644" s="48"/>
      <c r="U644" s="48"/>
      <c r="V644" s="48"/>
      <c r="W644" s="48"/>
      <c r="X644" s="48"/>
      <c r="Y644" s="48"/>
      <c r="Z644" s="242">
        <f>IF(Z603&lt;&gt;0,Z603,0)</f>
        <v>0</v>
      </c>
      <c r="AA644" s="243"/>
      <c r="AB644" s="243"/>
      <c r="AC644" s="243"/>
      <c r="AD644" s="243"/>
      <c r="AE644" s="243"/>
      <c r="AF644" s="243"/>
      <c r="AG644" s="244"/>
      <c r="AH644" s="48" t="s">
        <v>126</v>
      </c>
      <c r="AI644" s="48"/>
      <c r="AJ644" s="48"/>
      <c r="AK644" s="48"/>
      <c r="AL644" s="48"/>
      <c r="AM644" s="48"/>
      <c r="AN644" s="48"/>
      <c r="AO644" s="48"/>
      <c r="AP644" s="48"/>
      <c r="AQ644" s="48"/>
      <c r="AR644" s="48"/>
      <c r="AS644" s="48"/>
      <c r="AT644" s="48"/>
      <c r="AU644" s="48"/>
      <c r="AV644" s="48"/>
      <c r="AW644" s="48"/>
      <c r="AX644" s="48"/>
      <c r="AY644" s="48"/>
      <c r="AZ644" s="48"/>
      <c r="BA644" s="48"/>
      <c r="BB644" s="48"/>
      <c r="BC644" s="48"/>
      <c r="BD644" s="48"/>
    </row>
    <row r="645" spans="1:56" ht="2.25" customHeight="1" x14ac:dyDescent="0.3">
      <c r="A645" s="77"/>
      <c r="B645" s="48"/>
      <c r="C645" s="48"/>
      <c r="D645" s="48"/>
      <c r="E645" s="48"/>
      <c r="F645" s="48"/>
      <c r="G645" s="48"/>
      <c r="H645" s="48"/>
      <c r="I645" s="48"/>
      <c r="J645" s="48"/>
      <c r="K645" s="48"/>
      <c r="L645" s="48"/>
      <c r="M645" s="48"/>
      <c r="N645" s="48"/>
      <c r="O645" s="59"/>
      <c r="P645" s="59"/>
      <c r="Q645" s="59"/>
      <c r="R645" s="48"/>
      <c r="S645" s="48"/>
      <c r="T645" s="48"/>
      <c r="U645" s="48"/>
      <c r="V645" s="48"/>
      <c r="W645" s="48"/>
      <c r="X645" s="48"/>
      <c r="Y645" s="48"/>
      <c r="Z645" s="48"/>
      <c r="AA645" s="48"/>
      <c r="AB645" s="48"/>
      <c r="AC645" s="48"/>
      <c r="AD645" s="48"/>
      <c r="AE645" s="48"/>
      <c r="AF645" s="48"/>
      <c r="AG645" s="48"/>
      <c r="AH645" s="48"/>
      <c r="AI645" s="48"/>
      <c r="AJ645" s="48"/>
      <c r="AK645" s="48"/>
      <c r="AL645" s="48"/>
      <c r="AM645" s="48"/>
      <c r="AN645" s="48"/>
      <c r="AO645" s="48"/>
      <c r="AP645" s="48"/>
      <c r="AQ645" s="48"/>
      <c r="AR645" s="48"/>
      <c r="AS645" s="48"/>
      <c r="AT645" s="48"/>
      <c r="AU645" s="48"/>
      <c r="AV645" s="48"/>
      <c r="AW645" s="48"/>
      <c r="AX645" s="48"/>
      <c r="AY645" s="48"/>
      <c r="AZ645" s="48"/>
      <c r="BA645" s="48"/>
      <c r="BB645" s="48"/>
      <c r="BC645" s="48"/>
      <c r="BD645" s="48"/>
    </row>
    <row r="646" spans="1:56" ht="15" customHeight="1" x14ac:dyDescent="0.3">
      <c r="A646" s="77"/>
      <c r="B646" s="135" t="s">
        <v>243</v>
      </c>
      <c r="C646" s="135"/>
      <c r="D646" s="135"/>
      <c r="E646" s="135"/>
      <c r="F646" s="135"/>
      <c r="G646" s="135"/>
      <c r="H646" s="135"/>
      <c r="I646" s="135"/>
      <c r="J646" s="135"/>
      <c r="K646" s="135"/>
      <c r="L646" s="135"/>
      <c r="M646" s="135"/>
      <c r="N646" s="135"/>
      <c r="O646" s="135"/>
      <c r="P646" s="135"/>
      <c r="Q646" s="54"/>
      <c r="R646" s="48"/>
      <c r="S646" s="48"/>
      <c r="T646" s="48"/>
      <c r="U646" s="48"/>
      <c r="V646" s="48"/>
      <c r="W646" s="48"/>
      <c r="X646" s="48"/>
      <c r="Y646" s="48"/>
      <c r="Z646" s="48"/>
      <c r="AA646" s="48"/>
      <c r="AB646" s="48"/>
      <c r="AC646" s="48"/>
      <c r="AD646" s="48"/>
      <c r="AE646" s="48"/>
      <c r="AF646" s="48"/>
      <c r="AG646" s="48"/>
      <c r="AH646" s="48"/>
      <c r="AI646" s="48"/>
      <c r="AJ646" s="48"/>
      <c r="AK646" s="48"/>
      <c r="AL646" s="48"/>
      <c r="AM646" s="48"/>
      <c r="AN646" s="48"/>
      <c r="AO646" s="48"/>
      <c r="AP646" s="48"/>
      <c r="AQ646" s="48"/>
      <c r="AR646" s="48"/>
      <c r="AS646" s="48"/>
      <c r="AT646" s="48"/>
      <c r="AU646" s="48"/>
      <c r="AV646" s="48"/>
      <c r="AW646" s="48"/>
      <c r="AX646" s="48"/>
      <c r="AY646" s="48"/>
      <c r="AZ646" s="48"/>
      <c r="BA646" s="48"/>
      <c r="BB646" s="48"/>
      <c r="BC646" s="48"/>
      <c r="BD646" s="48"/>
    </row>
    <row r="647" spans="1:56" ht="15" customHeight="1" x14ac:dyDescent="0.3">
      <c r="A647" s="77"/>
      <c r="B647" s="135"/>
      <c r="C647" s="135"/>
      <c r="D647" s="135"/>
      <c r="E647" s="135"/>
      <c r="F647" s="135"/>
      <c r="G647" s="135"/>
      <c r="H647" s="135"/>
      <c r="I647" s="135"/>
      <c r="J647" s="135"/>
      <c r="K647" s="135"/>
      <c r="L647" s="135"/>
      <c r="M647" s="135"/>
      <c r="N647" s="135"/>
      <c r="O647" s="135"/>
      <c r="P647" s="135"/>
      <c r="Q647" s="54"/>
      <c r="R647" s="242">
        <f>SUM(Z609,Z611,Z613,Z615)</f>
        <v>0</v>
      </c>
      <c r="S647" s="243"/>
      <c r="T647" s="243"/>
      <c r="U647" s="243"/>
      <c r="V647" s="243"/>
      <c r="W647" s="243"/>
      <c r="X647" s="243"/>
      <c r="Y647" s="244"/>
      <c r="Z647" s="112" t="s">
        <v>126</v>
      </c>
      <c r="AA647" s="112"/>
      <c r="AB647" s="48"/>
      <c r="AC647" s="48"/>
      <c r="AD647" s="48"/>
      <c r="AE647" s="48"/>
      <c r="AF647" s="48"/>
      <c r="AG647" s="48"/>
      <c r="AH647" s="48"/>
      <c r="AI647" s="48"/>
      <c r="AJ647" s="48"/>
      <c r="AK647" s="48"/>
      <c r="AL647" s="48"/>
      <c r="AM647" s="48"/>
      <c r="AN647" s="48"/>
      <c r="AO647" s="48"/>
      <c r="AP647" s="48"/>
      <c r="AQ647" s="48"/>
      <c r="AR647" s="48"/>
      <c r="AS647" s="48"/>
      <c r="AT647" s="48"/>
      <c r="AU647" s="48"/>
      <c r="AV647" s="48"/>
      <c r="AW647" s="48"/>
      <c r="AX647" s="48"/>
      <c r="AY647" s="48"/>
      <c r="AZ647" s="48"/>
      <c r="BA647" s="48"/>
      <c r="BB647" s="48"/>
      <c r="BC647" s="48"/>
      <c r="BD647" s="48"/>
    </row>
    <row r="648" spans="1:56" ht="2.25" customHeight="1" x14ac:dyDescent="0.3">
      <c r="A648" s="77"/>
      <c r="B648" s="48"/>
      <c r="C648" s="48"/>
      <c r="D648" s="48"/>
      <c r="E648" s="48"/>
      <c r="F648" s="48"/>
      <c r="G648" s="48"/>
      <c r="H648" s="48"/>
      <c r="I648" s="48"/>
      <c r="J648" s="48"/>
      <c r="K648" s="48"/>
      <c r="L648" s="48"/>
      <c r="M648" s="48"/>
      <c r="N648" s="48"/>
      <c r="O648" s="59"/>
      <c r="P648" s="59"/>
      <c r="Q648" s="59"/>
      <c r="R648" s="48"/>
      <c r="S648" s="48"/>
      <c r="T648" s="48"/>
      <c r="U648" s="48"/>
      <c r="V648" s="48"/>
      <c r="W648" s="48"/>
      <c r="X648" s="48"/>
      <c r="Y648" s="48"/>
      <c r="Z648" s="48"/>
      <c r="AA648" s="48"/>
      <c r="AB648" s="48"/>
      <c r="AC648" s="48"/>
      <c r="AD648" s="48"/>
      <c r="AE648" s="48"/>
      <c r="AF648" s="48"/>
      <c r="AG648" s="48"/>
      <c r="AH648" s="48"/>
      <c r="AI648" s="48"/>
      <c r="AJ648" s="48"/>
      <c r="AK648" s="48"/>
      <c r="AL648" s="48"/>
      <c r="AM648" s="48"/>
      <c r="AN648" s="48"/>
      <c r="AO648" s="48"/>
      <c r="AP648" s="48"/>
      <c r="AQ648" s="48"/>
      <c r="AR648" s="48"/>
      <c r="AS648" s="48"/>
      <c r="AT648" s="48"/>
      <c r="AU648" s="48"/>
      <c r="AV648" s="48"/>
      <c r="AW648" s="48"/>
      <c r="AX648" s="48"/>
      <c r="AY648" s="48"/>
      <c r="AZ648" s="48"/>
      <c r="BA648" s="48"/>
      <c r="BB648" s="48"/>
      <c r="BC648" s="48"/>
      <c r="BD648" s="48"/>
    </row>
    <row r="649" spans="1:56" ht="15" customHeight="1" x14ac:dyDescent="0.3">
      <c r="A649" s="77"/>
      <c r="B649" s="135" t="s">
        <v>244</v>
      </c>
      <c r="C649" s="135"/>
      <c r="D649" s="135"/>
      <c r="E649" s="135"/>
      <c r="F649" s="135"/>
      <c r="G649" s="135"/>
      <c r="H649" s="135"/>
      <c r="I649" s="135"/>
      <c r="J649" s="135"/>
      <c r="K649" s="135"/>
      <c r="L649" s="135"/>
      <c r="M649" s="135"/>
      <c r="N649" s="135"/>
      <c r="O649" s="135"/>
      <c r="P649" s="135"/>
      <c r="Q649" s="54"/>
      <c r="R649" s="153"/>
      <c r="S649" s="154"/>
      <c r="T649" s="154"/>
      <c r="U649" s="154"/>
      <c r="V649" s="154"/>
      <c r="W649" s="154"/>
      <c r="X649" s="154"/>
      <c r="Y649" s="155"/>
      <c r="Z649" s="112" t="s">
        <v>126</v>
      </c>
      <c r="AA649" s="112"/>
      <c r="AB649" s="48"/>
      <c r="AC649" s="48"/>
      <c r="AD649" s="48"/>
      <c r="AE649" s="48"/>
      <c r="AF649" s="48"/>
      <c r="AG649" s="48"/>
      <c r="AH649" s="48"/>
      <c r="AI649" s="48"/>
      <c r="AJ649" s="48"/>
      <c r="AK649" s="48"/>
      <c r="AL649" s="48"/>
      <c r="AM649" s="48"/>
      <c r="AN649" s="48"/>
      <c r="AO649" s="48"/>
      <c r="AP649" s="48"/>
      <c r="AQ649" s="48"/>
      <c r="AR649" s="48"/>
      <c r="AS649" s="48"/>
      <c r="AT649" s="48"/>
      <c r="AU649" s="48"/>
      <c r="AV649" s="48"/>
      <c r="AW649" s="48"/>
      <c r="AX649" s="48"/>
      <c r="AY649" s="48"/>
      <c r="AZ649" s="48"/>
      <c r="BA649" s="48"/>
      <c r="BB649" s="48"/>
      <c r="BC649" s="48"/>
      <c r="BD649" s="48"/>
    </row>
    <row r="650" spans="1:56" ht="2.25" customHeight="1" x14ac:dyDescent="0.3">
      <c r="A650" s="77"/>
      <c r="B650" s="48"/>
      <c r="C650" s="48"/>
      <c r="D650" s="48"/>
      <c r="E650" s="48"/>
      <c r="F650" s="48"/>
      <c r="G650" s="48"/>
      <c r="H650" s="48"/>
      <c r="I650" s="48"/>
      <c r="J650" s="48"/>
      <c r="K650" s="48"/>
      <c r="L650" s="48"/>
      <c r="M650" s="48"/>
      <c r="N650" s="48"/>
      <c r="O650" s="59"/>
      <c r="P650" s="59"/>
      <c r="Q650" s="59"/>
      <c r="R650" s="48"/>
      <c r="S650" s="48"/>
      <c r="T650" s="48"/>
      <c r="U650" s="48"/>
      <c r="V650" s="48"/>
      <c r="W650" s="48"/>
      <c r="X650" s="48"/>
      <c r="Y650" s="48"/>
      <c r="Z650" s="48"/>
      <c r="AA650" s="48"/>
      <c r="AB650" s="48"/>
      <c r="AC650" s="48"/>
      <c r="AD650" s="48"/>
      <c r="AE650" s="48"/>
      <c r="AF650" s="48"/>
      <c r="AG650" s="48"/>
      <c r="AH650" s="48"/>
      <c r="AI650" s="48"/>
      <c r="AJ650" s="48"/>
      <c r="AK650" s="48"/>
      <c r="AL650" s="48"/>
      <c r="AM650" s="48"/>
      <c r="AN650" s="48"/>
      <c r="AO650" s="48"/>
      <c r="AP650" s="48"/>
      <c r="AQ650" s="48"/>
      <c r="AR650" s="48"/>
      <c r="AS650" s="48"/>
      <c r="AT650" s="48"/>
      <c r="AU650" s="48"/>
      <c r="AV650" s="48"/>
      <c r="AW650" s="48"/>
      <c r="AX650" s="48"/>
      <c r="AY650" s="48"/>
      <c r="AZ650" s="48"/>
      <c r="BA650" s="48"/>
      <c r="BB650" s="48"/>
      <c r="BC650" s="48"/>
      <c r="BD650" s="48"/>
    </row>
    <row r="651" spans="1:56" ht="15" customHeight="1" x14ac:dyDescent="0.3">
      <c r="A651" s="77"/>
      <c r="B651" s="135" t="s">
        <v>245</v>
      </c>
      <c r="C651" s="135"/>
      <c r="D651" s="135"/>
      <c r="E651" s="135"/>
      <c r="F651" s="135"/>
      <c r="G651" s="135"/>
      <c r="H651" s="135"/>
      <c r="I651" s="135"/>
      <c r="J651" s="135"/>
      <c r="K651" s="135"/>
      <c r="L651" s="135"/>
      <c r="M651" s="135"/>
      <c r="N651" s="135"/>
      <c r="O651" s="135"/>
      <c r="P651" s="135"/>
      <c r="Q651" s="54"/>
      <c r="R651" s="153"/>
      <c r="S651" s="154"/>
      <c r="T651" s="154"/>
      <c r="U651" s="154"/>
      <c r="V651" s="154"/>
      <c r="W651" s="154"/>
      <c r="X651" s="154"/>
      <c r="Y651" s="155"/>
      <c r="Z651" s="112" t="s">
        <v>126</v>
      </c>
      <c r="AA651" s="112"/>
      <c r="AB651" s="48"/>
      <c r="AC651" s="48"/>
      <c r="AD651" s="48"/>
      <c r="AE651" s="48"/>
      <c r="AF651" s="48"/>
      <c r="AG651" s="48"/>
      <c r="AH651" s="48"/>
      <c r="AI651" s="48"/>
      <c r="AJ651" s="48"/>
      <c r="AK651" s="48"/>
      <c r="AL651" s="48"/>
      <c r="AM651" s="48"/>
      <c r="AN651" s="48"/>
      <c r="AO651" s="48"/>
      <c r="AP651" s="48"/>
      <c r="AQ651" s="48"/>
      <c r="AR651" s="48"/>
      <c r="AS651" s="48"/>
      <c r="AT651" s="48"/>
      <c r="AU651" s="48"/>
      <c r="AV651" s="48"/>
      <c r="AW651" s="48"/>
      <c r="AX651" s="48"/>
      <c r="AY651" s="48"/>
      <c r="AZ651" s="48"/>
      <c r="BA651" s="48"/>
      <c r="BB651" s="48"/>
      <c r="BC651" s="48"/>
      <c r="BD651" s="48"/>
    </row>
    <row r="652" spans="1:56" ht="2.25" customHeight="1" x14ac:dyDescent="0.3">
      <c r="A652" s="77"/>
      <c r="B652" s="48"/>
      <c r="C652" s="48"/>
      <c r="D652" s="48"/>
      <c r="E652" s="48"/>
      <c r="F652" s="48"/>
      <c r="G652" s="48"/>
      <c r="H652" s="48"/>
      <c r="I652" s="48"/>
      <c r="J652" s="48"/>
      <c r="K652" s="48"/>
      <c r="L652" s="48"/>
      <c r="M652" s="48"/>
      <c r="N652" s="48"/>
      <c r="O652" s="59"/>
      <c r="P652" s="59"/>
      <c r="Q652" s="59"/>
      <c r="R652" s="48"/>
      <c r="S652" s="48"/>
      <c r="T652" s="48"/>
      <c r="U652" s="48"/>
      <c r="V652" s="48"/>
      <c r="W652" s="48"/>
      <c r="X652" s="48"/>
      <c r="Y652" s="48"/>
      <c r="Z652" s="48"/>
      <c r="AA652" s="48"/>
      <c r="AB652" s="48"/>
      <c r="AC652" s="48"/>
      <c r="AD652" s="48"/>
      <c r="AE652" s="48"/>
      <c r="AF652" s="48"/>
      <c r="AG652" s="48"/>
      <c r="AH652" s="48"/>
      <c r="AI652" s="48"/>
      <c r="AJ652" s="48"/>
      <c r="AK652" s="48"/>
      <c r="AL652" s="48"/>
      <c r="AM652" s="48"/>
      <c r="AN652" s="48"/>
      <c r="AO652" s="48"/>
      <c r="AP652" s="48"/>
      <c r="AQ652" s="48"/>
      <c r="AR652" s="48"/>
      <c r="AS652" s="48"/>
      <c r="AT652" s="48"/>
      <c r="AU652" s="48"/>
      <c r="AV652" s="48"/>
      <c r="AW652" s="48"/>
      <c r="AX652" s="48"/>
      <c r="AY652" s="48"/>
      <c r="AZ652" s="48"/>
      <c r="BA652" s="48"/>
      <c r="BB652" s="48"/>
      <c r="BC652" s="48"/>
      <c r="BD652" s="48"/>
    </row>
    <row r="653" spans="1:56" ht="15" customHeight="1" x14ac:dyDescent="0.3">
      <c r="A653" s="77"/>
      <c r="B653" s="135" t="s">
        <v>246</v>
      </c>
      <c r="C653" s="135"/>
      <c r="D653" s="135"/>
      <c r="E653" s="135"/>
      <c r="F653" s="135"/>
      <c r="G653" s="135"/>
      <c r="H653" s="135"/>
      <c r="I653" s="135"/>
      <c r="J653" s="135"/>
      <c r="K653" s="135"/>
      <c r="L653" s="135"/>
      <c r="M653" s="135"/>
      <c r="N653" s="135"/>
      <c r="O653" s="135"/>
      <c r="P653" s="135"/>
      <c r="Q653" s="54"/>
      <c r="R653" s="153"/>
      <c r="S653" s="154"/>
      <c r="T653" s="154"/>
      <c r="U653" s="154"/>
      <c r="V653" s="154"/>
      <c r="W653" s="154"/>
      <c r="X653" s="154"/>
      <c r="Y653" s="155"/>
      <c r="Z653" s="112" t="s">
        <v>126</v>
      </c>
      <c r="AA653" s="112"/>
      <c r="AB653" s="48"/>
      <c r="AC653" s="48"/>
      <c r="AD653" s="48"/>
      <c r="AE653" s="48"/>
      <c r="AF653" s="48"/>
      <c r="AG653" s="48"/>
      <c r="AH653" s="48"/>
      <c r="AI653" s="48"/>
      <c r="AJ653" s="48"/>
      <c r="AK653" s="48"/>
      <c r="AL653" s="48"/>
      <c r="AM653" s="48"/>
      <c r="AN653" s="48"/>
      <c r="AO653" s="48"/>
      <c r="AP653" s="48"/>
      <c r="AQ653" s="48"/>
      <c r="AR653" s="48"/>
      <c r="AS653" s="48"/>
      <c r="AT653" s="48"/>
      <c r="AU653" s="48"/>
      <c r="AV653" s="48"/>
      <c r="AW653" s="48"/>
      <c r="AX653" s="48"/>
      <c r="AY653" s="48"/>
      <c r="AZ653" s="48"/>
      <c r="BA653" s="48"/>
      <c r="BB653" s="48"/>
      <c r="BC653" s="48"/>
      <c r="BD653" s="48"/>
    </row>
    <row r="654" spans="1:56" ht="2.25" customHeight="1" x14ac:dyDescent="0.3">
      <c r="A654" s="77"/>
      <c r="B654" s="48"/>
      <c r="C654" s="48"/>
      <c r="D654" s="48"/>
      <c r="E654" s="48"/>
      <c r="F654" s="48"/>
      <c r="G654" s="48"/>
      <c r="H654" s="48"/>
      <c r="I654" s="48"/>
      <c r="J654" s="48"/>
      <c r="K654" s="48"/>
      <c r="L654" s="48"/>
      <c r="M654" s="48"/>
      <c r="N654" s="48"/>
      <c r="O654" s="59"/>
      <c r="P654" s="59"/>
      <c r="Q654" s="59"/>
      <c r="R654" s="48"/>
      <c r="S654" s="48"/>
      <c r="T654" s="48"/>
      <c r="U654" s="48"/>
      <c r="V654" s="48"/>
      <c r="W654" s="48"/>
      <c r="X654" s="48"/>
      <c r="Y654" s="48"/>
      <c r="Z654" s="48"/>
      <c r="AA654" s="48"/>
      <c r="AB654" s="48"/>
      <c r="AC654" s="48"/>
      <c r="AD654" s="48"/>
      <c r="AE654" s="48"/>
      <c r="AF654" s="48"/>
      <c r="AG654" s="48"/>
      <c r="AH654" s="48"/>
      <c r="AI654" s="48"/>
      <c r="AJ654" s="48"/>
      <c r="AK654" s="48"/>
      <c r="AL654" s="48"/>
      <c r="AM654" s="48"/>
      <c r="AN654" s="48"/>
      <c r="AO654" s="48"/>
      <c r="AP654" s="48"/>
      <c r="AQ654" s="48"/>
      <c r="AR654" s="48"/>
      <c r="AS654" s="48"/>
      <c r="AT654" s="48"/>
      <c r="AU654" s="48"/>
      <c r="AV654" s="48"/>
      <c r="AW654" s="48"/>
      <c r="AX654" s="48"/>
      <c r="AY654" s="48"/>
      <c r="AZ654" s="48"/>
      <c r="BA654" s="48"/>
      <c r="BB654" s="48"/>
      <c r="BC654" s="48"/>
      <c r="BD654" s="48"/>
    </row>
    <row r="655" spans="1:56" ht="15" customHeight="1" x14ac:dyDescent="0.3">
      <c r="A655" s="77"/>
      <c r="B655" s="135" t="s">
        <v>247</v>
      </c>
      <c r="C655" s="135"/>
      <c r="D655" s="135"/>
      <c r="E655" s="135"/>
      <c r="F655" s="135"/>
      <c r="G655" s="135"/>
      <c r="H655" s="135"/>
      <c r="I655" s="135"/>
      <c r="J655" s="135"/>
      <c r="K655" s="135"/>
      <c r="L655" s="135"/>
      <c r="M655" s="135"/>
      <c r="N655" s="135"/>
      <c r="O655" s="135"/>
      <c r="P655" s="135"/>
      <c r="Q655" s="54"/>
      <c r="R655" s="153"/>
      <c r="S655" s="154"/>
      <c r="T655" s="154"/>
      <c r="U655" s="154"/>
      <c r="V655" s="154"/>
      <c r="W655" s="154"/>
      <c r="X655" s="154"/>
      <c r="Y655" s="155"/>
      <c r="Z655" s="112" t="s">
        <v>126</v>
      </c>
      <c r="AA655" s="112"/>
      <c r="AB655" s="48"/>
      <c r="AC655" s="48"/>
      <c r="AD655" s="48"/>
      <c r="AE655" s="48"/>
      <c r="AF655" s="48"/>
      <c r="AG655" s="48"/>
      <c r="AH655" s="48"/>
      <c r="AI655" s="48"/>
      <c r="AJ655" s="48"/>
      <c r="AK655" s="48"/>
      <c r="AL655" s="48"/>
      <c r="AM655" s="48"/>
      <c r="AN655" s="48"/>
      <c r="AO655" s="48"/>
      <c r="AP655" s="48"/>
      <c r="AQ655" s="48"/>
      <c r="AR655" s="48"/>
      <c r="AS655" s="48"/>
      <c r="AT655" s="48"/>
      <c r="AU655" s="48"/>
      <c r="AV655" s="48"/>
      <c r="AW655" s="48"/>
      <c r="AX655" s="48"/>
      <c r="AY655" s="48"/>
      <c r="AZ655" s="48"/>
      <c r="BA655" s="48"/>
      <c r="BB655" s="48"/>
      <c r="BC655" s="48"/>
      <c r="BD655" s="48"/>
    </row>
    <row r="656" spans="1:56" ht="2.25" customHeight="1" x14ac:dyDescent="0.3">
      <c r="A656" s="77"/>
      <c r="B656" s="48"/>
      <c r="C656" s="48"/>
      <c r="D656" s="48"/>
      <c r="E656" s="48"/>
      <c r="F656" s="48"/>
      <c r="G656" s="48"/>
      <c r="H656" s="48"/>
      <c r="I656" s="48"/>
      <c r="J656" s="48"/>
      <c r="K656" s="48"/>
      <c r="L656" s="48"/>
      <c r="M656" s="48"/>
      <c r="N656" s="48"/>
      <c r="O656" s="59"/>
      <c r="P656" s="59"/>
      <c r="Q656" s="59"/>
      <c r="R656" s="48"/>
      <c r="S656" s="48"/>
      <c r="T656" s="48"/>
      <c r="U656" s="48"/>
      <c r="V656" s="48"/>
      <c r="W656" s="48"/>
      <c r="X656" s="48"/>
      <c r="Y656" s="48"/>
      <c r="Z656" s="48"/>
      <c r="AA656" s="48"/>
      <c r="AB656" s="48"/>
      <c r="AC656" s="48"/>
      <c r="AD656" s="48"/>
      <c r="AE656" s="48"/>
      <c r="AF656" s="48"/>
      <c r="AG656" s="48"/>
      <c r="AH656" s="48"/>
      <c r="AI656" s="48"/>
      <c r="AJ656" s="48"/>
      <c r="AK656" s="48"/>
      <c r="AL656" s="48"/>
      <c r="AM656" s="48"/>
      <c r="AN656" s="48"/>
      <c r="AO656" s="48"/>
      <c r="AP656" s="48"/>
      <c r="AQ656" s="48"/>
      <c r="AR656" s="48"/>
      <c r="AS656" s="48"/>
      <c r="AT656" s="48"/>
      <c r="AU656" s="48"/>
      <c r="AV656" s="48"/>
      <c r="AW656" s="48"/>
      <c r="AX656" s="48"/>
      <c r="AY656" s="48"/>
      <c r="AZ656" s="48"/>
      <c r="BA656" s="48"/>
      <c r="BB656" s="48"/>
      <c r="BC656" s="48"/>
      <c r="BD656" s="48"/>
    </row>
    <row r="657" spans="1:56" ht="15" customHeight="1" x14ac:dyDescent="0.3">
      <c r="A657" s="77"/>
      <c r="B657" s="135" t="s">
        <v>248</v>
      </c>
      <c r="C657" s="131"/>
      <c r="D657" s="131"/>
      <c r="E657" s="131"/>
      <c r="F657" s="131"/>
      <c r="G657" s="131"/>
      <c r="H657" s="131"/>
      <c r="I657" s="131"/>
      <c r="J657" s="131"/>
      <c r="K657" s="131"/>
      <c r="L657" s="131"/>
      <c r="M657" s="131"/>
      <c r="N657" s="131"/>
      <c r="O657" s="131"/>
      <c r="P657" s="54"/>
      <c r="Q657" s="54"/>
      <c r="R657" s="242">
        <f>SUM(R626,R628,R630,R635,R638,R640,R642,R647,R649,R651,R653,R655)</f>
        <v>0</v>
      </c>
      <c r="S657" s="243"/>
      <c r="T657" s="243"/>
      <c r="U657" s="243"/>
      <c r="V657" s="243"/>
      <c r="W657" s="243"/>
      <c r="X657" s="243"/>
      <c r="Y657" s="244"/>
      <c r="Z657" s="112" t="s">
        <v>126</v>
      </c>
      <c r="AA657" s="112"/>
      <c r="AB657" s="48"/>
      <c r="AC657" s="48"/>
      <c r="AD657" s="48"/>
      <c r="AE657" s="48"/>
      <c r="AF657" s="48"/>
      <c r="AG657" s="48"/>
      <c r="AH657" s="48"/>
      <c r="AI657" s="48"/>
      <c r="AJ657" s="48"/>
      <c r="AK657" s="48"/>
      <c r="AL657" s="48"/>
      <c r="AM657" s="48"/>
      <c r="AN657" s="48"/>
      <c r="AO657" s="48"/>
      <c r="AP657" s="48"/>
      <c r="AQ657" s="48"/>
      <c r="AR657" s="48"/>
      <c r="AS657" s="48"/>
      <c r="AT657" s="48"/>
      <c r="AU657" s="48"/>
      <c r="AV657" s="48"/>
      <c r="AW657" s="48"/>
      <c r="AX657" s="48"/>
      <c r="AY657" s="48"/>
      <c r="AZ657" s="48"/>
      <c r="BA657" s="48"/>
      <c r="BB657" s="48"/>
      <c r="BC657" s="48"/>
      <c r="BD657" s="48"/>
    </row>
    <row r="658" spans="1:56" ht="2.25" customHeight="1" x14ac:dyDescent="0.3">
      <c r="A658" s="77"/>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c r="AA658" s="48"/>
      <c r="AB658" s="48"/>
      <c r="AC658" s="48"/>
      <c r="AD658" s="48"/>
      <c r="AE658" s="48"/>
      <c r="AF658" s="48"/>
      <c r="AG658" s="48"/>
      <c r="AH658" s="48"/>
      <c r="AI658" s="48"/>
      <c r="AJ658" s="48"/>
      <c r="AK658" s="48"/>
      <c r="AL658" s="48"/>
      <c r="AM658" s="48"/>
      <c r="AN658" s="48"/>
      <c r="AO658" s="48"/>
      <c r="AP658" s="48"/>
      <c r="AQ658" s="48"/>
      <c r="AR658" s="48"/>
      <c r="AS658" s="48"/>
      <c r="AT658" s="48"/>
      <c r="AU658" s="48"/>
      <c r="AV658" s="48"/>
      <c r="AW658" s="48"/>
      <c r="AX658" s="48"/>
      <c r="AY658" s="48"/>
      <c r="AZ658" s="48"/>
      <c r="BA658" s="48"/>
      <c r="BB658" s="48"/>
      <c r="BC658" s="48"/>
      <c r="BD658" s="48"/>
    </row>
    <row r="659" spans="1:56" ht="15" customHeight="1" x14ac:dyDescent="0.3">
      <c r="A659" s="135"/>
      <c r="B659" s="135"/>
      <c r="C659" s="135"/>
      <c r="D659" s="135"/>
      <c r="E659" s="135"/>
      <c r="F659" s="135"/>
      <c r="G659" s="135"/>
      <c r="H659" s="135"/>
      <c r="I659" s="135"/>
      <c r="J659" s="135"/>
      <c r="K659" s="135"/>
      <c r="L659" s="135"/>
      <c r="M659" s="135"/>
      <c r="N659" s="135"/>
      <c r="O659" s="135"/>
      <c r="P659" s="135"/>
      <c r="Q659" s="135"/>
      <c r="R659" s="135"/>
      <c r="S659" s="135"/>
      <c r="T659" s="135"/>
      <c r="U659" s="135"/>
      <c r="V659" s="135"/>
      <c r="W659" s="135"/>
      <c r="X659" s="135"/>
      <c r="Y659" s="135"/>
      <c r="Z659" s="135"/>
      <c r="AA659" s="135"/>
      <c r="AB659" s="135"/>
      <c r="AC659" s="135"/>
      <c r="AD659" s="135"/>
      <c r="AE659" s="135"/>
      <c r="AF659" s="135"/>
      <c r="AG659" s="135"/>
      <c r="AH659" s="135"/>
      <c r="AI659" s="135"/>
      <c r="AJ659" s="135"/>
      <c r="AK659" s="135"/>
      <c r="AL659" s="135"/>
      <c r="AM659" s="135"/>
      <c r="AN659" s="135"/>
      <c r="AO659" s="135"/>
      <c r="AP659" s="135"/>
      <c r="AQ659" s="48"/>
      <c r="AR659" s="48"/>
      <c r="AS659" s="48"/>
      <c r="AT659" s="48"/>
      <c r="AU659" s="48"/>
      <c r="AV659" s="48"/>
      <c r="AW659" s="48"/>
      <c r="AX659" s="48"/>
      <c r="AY659" s="48"/>
      <c r="AZ659" s="48"/>
      <c r="BA659" s="48"/>
      <c r="BB659" s="48"/>
      <c r="BC659" s="48"/>
      <c r="BD659" s="48"/>
    </row>
    <row r="660" spans="1:56" ht="2.25" customHeight="1" x14ac:dyDescent="0.3">
      <c r="A660" s="77"/>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c r="AA660" s="48"/>
      <c r="AB660" s="48"/>
      <c r="AC660" s="48"/>
      <c r="AD660" s="48"/>
      <c r="AE660" s="48"/>
      <c r="AF660" s="48"/>
      <c r="AG660" s="48"/>
      <c r="AH660" s="48"/>
      <c r="AI660" s="48"/>
      <c r="AJ660" s="48"/>
      <c r="AK660" s="48"/>
      <c r="AL660" s="48"/>
      <c r="AM660" s="48"/>
      <c r="AN660" s="48"/>
      <c r="AO660" s="48"/>
      <c r="AP660" s="48"/>
      <c r="AQ660" s="48"/>
      <c r="AR660" s="48"/>
      <c r="AS660" s="48"/>
      <c r="AT660" s="48"/>
      <c r="AU660" s="48"/>
      <c r="AV660" s="48"/>
      <c r="AW660" s="48"/>
      <c r="AX660" s="48"/>
      <c r="AY660" s="48"/>
      <c r="AZ660" s="48"/>
      <c r="BA660" s="48"/>
      <c r="BB660" s="48"/>
      <c r="BC660" s="48"/>
      <c r="BD660" s="48"/>
    </row>
    <row r="661" spans="1:56" ht="15" customHeight="1" x14ac:dyDescent="0.3">
      <c r="A661" s="77"/>
      <c r="B661" s="315" t="s">
        <v>249</v>
      </c>
      <c r="C661" s="315"/>
      <c r="D661" s="315"/>
      <c r="E661" s="315"/>
      <c r="F661" s="315"/>
      <c r="G661" s="315"/>
      <c r="H661" s="315"/>
      <c r="I661" s="315"/>
      <c r="J661" s="315"/>
      <c r="K661" s="315"/>
      <c r="L661" s="315"/>
      <c r="M661" s="315"/>
      <c r="N661" s="315"/>
      <c r="O661" s="315"/>
      <c r="P661" s="315"/>
      <c r="Q661" s="315"/>
      <c r="R661" s="315"/>
      <c r="S661" s="315"/>
      <c r="T661" s="315"/>
      <c r="U661" s="315"/>
      <c r="V661" s="315"/>
      <c r="W661" s="315"/>
      <c r="X661" s="315"/>
      <c r="Y661" s="315"/>
      <c r="Z661" s="315"/>
      <c r="AA661" s="315"/>
      <c r="AB661" s="315"/>
      <c r="AC661" s="315"/>
      <c r="AD661" s="315"/>
      <c r="AE661" s="315"/>
      <c r="AF661" s="315"/>
      <c r="AG661" s="315"/>
      <c r="AH661" s="315"/>
      <c r="AI661" s="315"/>
      <c r="AJ661" s="315"/>
      <c r="AK661" s="315"/>
      <c r="AL661" s="315"/>
      <c r="AM661" s="315"/>
      <c r="AN661" s="315"/>
      <c r="AO661" s="315"/>
      <c r="AP661" s="316"/>
      <c r="AQ661" s="48"/>
      <c r="AR661" s="48"/>
      <c r="AS661" s="48"/>
      <c r="AT661" s="48"/>
      <c r="AU661" s="48"/>
      <c r="AV661" s="48"/>
      <c r="AW661" s="48"/>
      <c r="AX661" s="48"/>
      <c r="AY661" s="48"/>
      <c r="AZ661" s="48"/>
      <c r="BA661" s="48"/>
      <c r="BB661" s="48"/>
      <c r="BC661" s="48"/>
      <c r="BD661" s="48"/>
    </row>
    <row r="662" spans="1:56" ht="15" customHeight="1" x14ac:dyDescent="0.3">
      <c r="A662" s="77"/>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c r="AA662" s="48"/>
      <c r="AB662" s="48"/>
      <c r="AC662" s="48"/>
      <c r="AD662" s="48"/>
      <c r="AE662" s="48"/>
      <c r="AF662" s="48"/>
      <c r="AG662" s="48"/>
      <c r="AH662" s="48"/>
      <c r="AI662" s="48"/>
      <c r="AJ662" s="48"/>
      <c r="AK662" s="48"/>
      <c r="AL662" s="48"/>
      <c r="AM662" s="48"/>
      <c r="AN662" s="48"/>
      <c r="AO662" s="48"/>
      <c r="AP662" s="48"/>
      <c r="AQ662" s="48"/>
      <c r="AR662" s="48"/>
      <c r="AS662" s="48"/>
      <c r="AT662" s="48"/>
      <c r="AU662" s="48"/>
      <c r="AV662" s="48"/>
      <c r="AW662" s="48"/>
      <c r="AX662" s="48"/>
      <c r="AY662" s="48"/>
      <c r="AZ662" s="48"/>
      <c r="BA662" s="48"/>
      <c r="BB662" s="48"/>
      <c r="BC662" s="48"/>
      <c r="BD662" s="48"/>
    </row>
    <row r="663" spans="1:56" ht="15" customHeight="1" x14ac:dyDescent="0.3">
      <c r="A663" s="77">
        <v>58</v>
      </c>
      <c r="B663" s="169" t="s">
        <v>250</v>
      </c>
      <c r="C663" s="169"/>
      <c r="D663" s="169"/>
      <c r="E663" s="169"/>
      <c r="F663" s="169"/>
      <c r="G663" s="169"/>
      <c r="H663" s="169"/>
      <c r="I663" s="169"/>
      <c r="J663" s="169"/>
      <c r="K663" s="169"/>
      <c r="L663" s="169"/>
      <c r="M663" s="169"/>
      <c r="N663" s="169"/>
      <c r="O663" s="169"/>
      <c r="P663" s="169"/>
      <c r="Q663" s="169"/>
      <c r="R663" s="169"/>
      <c r="S663" s="169"/>
      <c r="T663" s="169"/>
      <c r="U663" s="169"/>
      <c r="V663" s="169"/>
      <c r="W663" s="169"/>
      <c r="X663" s="169"/>
      <c r="Y663" s="169"/>
      <c r="Z663" s="169"/>
      <c r="AA663" s="169"/>
      <c r="AB663" s="169"/>
      <c r="AC663" s="169"/>
      <c r="AD663" s="169"/>
      <c r="AE663" s="169"/>
      <c r="AF663" s="169"/>
      <c r="AG663" s="169"/>
      <c r="AH663" s="169"/>
      <c r="AI663" s="169"/>
      <c r="AJ663" s="169"/>
      <c r="AK663" s="169"/>
      <c r="AL663" s="169"/>
      <c r="AM663" s="169"/>
      <c r="AN663" s="169"/>
      <c r="AO663" s="169"/>
      <c r="AP663" s="169"/>
      <c r="AQ663" s="48"/>
      <c r="AR663" s="48"/>
      <c r="AS663" s="48"/>
      <c r="AT663" s="48"/>
      <c r="AU663" s="48"/>
      <c r="AV663" s="48"/>
      <c r="AW663" s="48"/>
      <c r="AX663" s="48"/>
      <c r="AY663" s="48"/>
      <c r="AZ663" s="48"/>
      <c r="BA663" s="48"/>
      <c r="BB663" s="48"/>
      <c r="BC663" s="48"/>
      <c r="BD663" s="48"/>
    </row>
    <row r="664" spans="1:56" ht="15" customHeight="1" x14ac:dyDescent="0.3">
      <c r="A664" s="77"/>
      <c r="B664" s="169"/>
      <c r="C664" s="169"/>
      <c r="D664" s="169"/>
      <c r="E664" s="169"/>
      <c r="F664" s="169"/>
      <c r="G664" s="169"/>
      <c r="H664" s="169"/>
      <c r="I664" s="169"/>
      <c r="J664" s="169"/>
      <c r="K664" s="169"/>
      <c r="L664" s="169"/>
      <c r="M664" s="169"/>
      <c r="N664" s="169"/>
      <c r="O664" s="169"/>
      <c r="P664" s="169"/>
      <c r="Q664" s="169"/>
      <c r="R664" s="169"/>
      <c r="S664" s="169"/>
      <c r="T664" s="169"/>
      <c r="U664" s="169"/>
      <c r="V664" s="169"/>
      <c r="W664" s="169"/>
      <c r="X664" s="169"/>
      <c r="Y664" s="169"/>
      <c r="Z664" s="169"/>
      <c r="AA664" s="169"/>
      <c r="AB664" s="169"/>
      <c r="AC664" s="169"/>
      <c r="AD664" s="169"/>
      <c r="AE664" s="169"/>
      <c r="AF664" s="169"/>
      <c r="AG664" s="169"/>
      <c r="AH664" s="169"/>
      <c r="AI664" s="169"/>
      <c r="AJ664" s="169"/>
      <c r="AK664" s="169"/>
      <c r="AL664" s="169"/>
      <c r="AM664" s="169"/>
      <c r="AN664" s="169"/>
      <c r="AO664" s="169"/>
      <c r="AP664" s="169"/>
      <c r="AQ664" s="48"/>
      <c r="AR664" s="48"/>
      <c r="AS664" s="48"/>
      <c r="AT664" s="48"/>
      <c r="AU664" s="48"/>
      <c r="AV664" s="48"/>
      <c r="AW664" s="48"/>
      <c r="AX664" s="48"/>
      <c r="AY664" s="48"/>
      <c r="AZ664" s="48"/>
      <c r="BA664" s="48"/>
      <c r="BB664" s="48"/>
      <c r="BC664" s="48"/>
      <c r="BD664" s="48"/>
    </row>
    <row r="665" spans="1:56" ht="15" customHeight="1" x14ac:dyDescent="0.3">
      <c r="A665" s="77"/>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c r="AA665" s="48"/>
      <c r="AB665" s="48"/>
      <c r="AC665" s="48"/>
      <c r="AD665" s="48"/>
      <c r="AE665" s="48"/>
      <c r="AF665" s="48"/>
      <c r="AG665" s="48"/>
      <c r="AH665" s="48"/>
      <c r="AI665" s="48"/>
      <c r="AJ665" s="48"/>
      <c r="AK665" s="48"/>
      <c r="AL665" s="48"/>
      <c r="AM665" s="48"/>
      <c r="AN665" s="48"/>
      <c r="AO665" s="48"/>
      <c r="AP665" s="48"/>
      <c r="AQ665" s="48"/>
      <c r="AR665" s="48"/>
      <c r="AS665" s="48"/>
      <c r="AT665" s="48"/>
      <c r="AU665" s="48"/>
      <c r="AV665" s="48"/>
      <c r="AW665" s="48"/>
      <c r="AX665" s="48"/>
      <c r="AY665" s="48"/>
      <c r="AZ665" s="48"/>
      <c r="BA665" s="48"/>
      <c r="BB665" s="48"/>
      <c r="BC665" s="48"/>
      <c r="BD665" s="48"/>
    </row>
    <row r="666" spans="1:56" ht="15" customHeight="1" x14ac:dyDescent="0.3">
      <c r="A666" s="77"/>
      <c r="B666" s="48"/>
      <c r="C666" s="48"/>
      <c r="D666" s="48"/>
      <c r="E666" s="48"/>
      <c r="F666" s="48"/>
      <c r="G666" s="48"/>
      <c r="H666" s="48"/>
      <c r="I666" s="48"/>
      <c r="J666" s="48"/>
      <c r="K666" s="48"/>
      <c r="L666" s="48"/>
      <c r="M666" s="48"/>
      <c r="N666" s="48"/>
      <c r="O666" s="48"/>
      <c r="P666" s="165" t="s">
        <v>251</v>
      </c>
      <c r="Q666" s="165"/>
      <c r="R666" s="165"/>
      <c r="S666" s="165"/>
      <c r="T666" s="165"/>
      <c r="U666" s="165"/>
      <c r="V666" s="48"/>
      <c r="W666" s="165" t="s">
        <v>252</v>
      </c>
      <c r="X666" s="165"/>
      <c r="Y666" s="165"/>
      <c r="Z666" s="165"/>
      <c r="AA666" s="165"/>
      <c r="AB666" s="165"/>
      <c r="AC666" s="48"/>
      <c r="AD666" s="165" t="s">
        <v>253</v>
      </c>
      <c r="AE666" s="165"/>
      <c r="AF666" s="165"/>
      <c r="AG666" s="165"/>
      <c r="AH666" s="165"/>
      <c r="AI666" s="165"/>
      <c r="AJ666" s="48"/>
      <c r="AK666" s="165" t="s">
        <v>254</v>
      </c>
      <c r="AL666" s="165"/>
      <c r="AM666" s="165"/>
      <c r="AN666" s="165"/>
      <c r="AO666" s="165"/>
      <c r="AP666" s="165"/>
      <c r="AQ666" s="48"/>
      <c r="AR666" s="48"/>
      <c r="AS666" s="48"/>
      <c r="AT666" s="48"/>
      <c r="AU666" s="48"/>
      <c r="AV666" s="48"/>
      <c r="AW666" s="48"/>
      <c r="AX666" s="48"/>
      <c r="AY666" s="48"/>
      <c r="AZ666" s="48"/>
      <c r="BA666" s="48"/>
      <c r="BB666" s="48"/>
      <c r="BC666" s="48"/>
      <c r="BD666" s="48"/>
    </row>
    <row r="667" spans="1:56" ht="15" customHeight="1" x14ac:dyDescent="0.3">
      <c r="A667" s="77"/>
      <c r="B667" s="48"/>
      <c r="C667" s="48"/>
      <c r="D667" s="48"/>
      <c r="E667" s="48"/>
      <c r="F667" s="48"/>
      <c r="G667" s="48"/>
      <c r="H667" s="48"/>
      <c r="I667" s="48"/>
      <c r="J667" s="48"/>
      <c r="K667" s="48"/>
      <c r="L667" s="48"/>
      <c r="M667" s="48"/>
      <c r="N667" s="48"/>
      <c r="O667" s="48"/>
      <c r="P667" s="165"/>
      <c r="Q667" s="165"/>
      <c r="R667" s="165"/>
      <c r="S667" s="165"/>
      <c r="T667" s="165"/>
      <c r="U667" s="165"/>
      <c r="V667" s="48"/>
      <c r="W667" s="165"/>
      <c r="X667" s="165"/>
      <c r="Y667" s="165"/>
      <c r="Z667" s="165"/>
      <c r="AA667" s="165"/>
      <c r="AB667" s="165"/>
      <c r="AC667" s="48"/>
      <c r="AD667" s="165"/>
      <c r="AE667" s="165"/>
      <c r="AF667" s="165"/>
      <c r="AG667" s="165"/>
      <c r="AH667" s="165"/>
      <c r="AI667" s="165"/>
      <c r="AJ667" s="48"/>
      <c r="AK667" s="165"/>
      <c r="AL667" s="165"/>
      <c r="AM667" s="165"/>
      <c r="AN667" s="165"/>
      <c r="AO667" s="165"/>
      <c r="AP667" s="165"/>
      <c r="AQ667" s="48"/>
      <c r="AR667" s="48"/>
      <c r="AS667" s="48"/>
      <c r="AT667" s="48"/>
      <c r="AU667" s="48"/>
      <c r="AV667" s="48"/>
      <c r="AW667" s="48"/>
      <c r="AX667" s="48"/>
      <c r="AY667" s="48"/>
      <c r="AZ667" s="48"/>
      <c r="BA667" s="48"/>
      <c r="BB667" s="48"/>
      <c r="BC667" s="48"/>
      <c r="BD667" s="48"/>
    </row>
    <row r="668" spans="1:56" ht="15" customHeight="1" x14ac:dyDescent="0.3">
      <c r="A668" s="77"/>
      <c r="B668" s="48"/>
      <c r="C668" s="48"/>
      <c r="D668" s="48"/>
      <c r="E668" s="48"/>
      <c r="F668" s="48"/>
      <c r="G668" s="48"/>
      <c r="H668" s="48"/>
      <c r="I668" s="48"/>
      <c r="J668" s="48"/>
      <c r="K668" s="48"/>
      <c r="L668" s="48"/>
      <c r="M668" s="48"/>
      <c r="N668" s="48"/>
      <c r="O668" s="48"/>
      <c r="P668" s="165"/>
      <c r="Q668" s="165"/>
      <c r="R668" s="165"/>
      <c r="S668" s="165"/>
      <c r="T668" s="165"/>
      <c r="U668" s="165"/>
      <c r="V668" s="48"/>
      <c r="W668" s="165"/>
      <c r="X668" s="165"/>
      <c r="Y668" s="165"/>
      <c r="Z668" s="165"/>
      <c r="AA668" s="165"/>
      <c r="AB668" s="165"/>
      <c r="AC668" s="48"/>
      <c r="AD668" s="165"/>
      <c r="AE668" s="165"/>
      <c r="AF668" s="165"/>
      <c r="AG668" s="165"/>
      <c r="AH668" s="165"/>
      <c r="AI668" s="165"/>
      <c r="AJ668" s="48"/>
      <c r="AK668" s="165"/>
      <c r="AL668" s="165"/>
      <c r="AM668" s="165"/>
      <c r="AN668" s="165"/>
      <c r="AO668" s="165"/>
      <c r="AP668" s="165"/>
      <c r="AQ668" s="48"/>
      <c r="AR668" s="48"/>
      <c r="AS668" s="48"/>
      <c r="AT668" s="48"/>
      <c r="AU668" s="48"/>
      <c r="AV668" s="48"/>
      <c r="AW668" s="48"/>
      <c r="AX668" s="48"/>
      <c r="AY668" s="48"/>
      <c r="AZ668" s="48"/>
      <c r="BA668" s="48"/>
      <c r="BB668" s="48"/>
      <c r="BC668" s="48"/>
      <c r="BD668" s="48"/>
    </row>
    <row r="669" spans="1:56" ht="15" customHeight="1" x14ac:dyDescent="0.3">
      <c r="A669" s="77"/>
      <c r="B669" s="48"/>
      <c r="C669" s="48"/>
      <c r="D669" s="48"/>
      <c r="E669" s="48"/>
      <c r="F669" s="48"/>
      <c r="G669" s="48"/>
      <c r="H669" s="48"/>
      <c r="I669" s="48"/>
      <c r="J669" s="48"/>
      <c r="K669" s="48"/>
      <c r="L669" s="48"/>
      <c r="M669" s="48"/>
      <c r="N669" s="48"/>
      <c r="O669" s="48"/>
      <c r="P669" s="165"/>
      <c r="Q669" s="165"/>
      <c r="R669" s="165"/>
      <c r="S669" s="165"/>
      <c r="T669" s="165"/>
      <c r="U669" s="165"/>
      <c r="V669" s="48"/>
      <c r="W669" s="165"/>
      <c r="X669" s="165"/>
      <c r="Y669" s="165"/>
      <c r="Z669" s="165"/>
      <c r="AA669" s="165"/>
      <c r="AB669" s="165"/>
      <c r="AC669" s="48"/>
      <c r="AD669" s="165"/>
      <c r="AE669" s="165"/>
      <c r="AF669" s="165"/>
      <c r="AG669" s="165"/>
      <c r="AH669" s="165"/>
      <c r="AI669" s="165"/>
      <c r="AJ669" s="48"/>
      <c r="AK669" s="165"/>
      <c r="AL669" s="165"/>
      <c r="AM669" s="165"/>
      <c r="AN669" s="165"/>
      <c r="AO669" s="165"/>
      <c r="AP669" s="165"/>
      <c r="AQ669" s="48"/>
      <c r="AR669" s="48"/>
      <c r="AS669" s="48"/>
      <c r="AT669" s="48"/>
      <c r="AU669" s="48"/>
      <c r="AV669" s="48"/>
      <c r="AW669" s="48"/>
      <c r="AX669" s="48"/>
      <c r="AY669" s="48"/>
      <c r="AZ669" s="48"/>
      <c r="BA669" s="48"/>
      <c r="BB669" s="48"/>
      <c r="BC669" s="48"/>
      <c r="BD669" s="48"/>
    </row>
    <row r="670" spans="1:56" ht="15" customHeight="1" x14ac:dyDescent="0.3">
      <c r="A670" s="77"/>
      <c r="B670" s="48"/>
      <c r="C670" s="48"/>
      <c r="D670" s="48"/>
      <c r="E670" s="48"/>
      <c r="F670" s="48"/>
      <c r="G670" s="48"/>
      <c r="H670" s="48"/>
      <c r="I670" s="48"/>
      <c r="J670" s="48"/>
      <c r="K670" s="48"/>
      <c r="L670" s="48"/>
      <c r="M670" s="48"/>
      <c r="N670" s="48"/>
      <c r="O670" s="48"/>
      <c r="P670" s="165"/>
      <c r="Q670" s="165"/>
      <c r="R670" s="165"/>
      <c r="S670" s="165"/>
      <c r="T670" s="165"/>
      <c r="U670" s="165"/>
      <c r="V670" s="48"/>
      <c r="W670" s="165"/>
      <c r="X670" s="165"/>
      <c r="Y670" s="165"/>
      <c r="Z670" s="165"/>
      <c r="AA670" s="165"/>
      <c r="AB670" s="165"/>
      <c r="AC670" s="48"/>
      <c r="AD670" s="165"/>
      <c r="AE670" s="165"/>
      <c r="AF670" s="165"/>
      <c r="AG670" s="165"/>
      <c r="AH670" s="165"/>
      <c r="AI670" s="165"/>
      <c r="AJ670" s="48"/>
      <c r="AK670" s="165"/>
      <c r="AL670" s="165"/>
      <c r="AM670" s="165"/>
      <c r="AN670" s="165"/>
      <c r="AO670" s="165"/>
      <c r="AP670" s="165"/>
      <c r="AQ670" s="48"/>
      <c r="AR670" s="48"/>
      <c r="AS670" s="48"/>
      <c r="AT670" s="48"/>
      <c r="AU670" s="48"/>
      <c r="AV670" s="48"/>
      <c r="AW670" s="48"/>
      <c r="AX670" s="48"/>
      <c r="AY670" s="48"/>
      <c r="AZ670" s="48"/>
      <c r="BA670" s="48"/>
      <c r="BB670" s="48"/>
      <c r="BC670" s="48"/>
      <c r="BD670" s="48"/>
    </row>
    <row r="671" spans="1:56" ht="2.25" customHeight="1" x14ac:dyDescent="0.3">
      <c r="A671" s="77"/>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c r="AA671" s="48"/>
      <c r="AB671" s="48"/>
      <c r="AC671" s="48"/>
      <c r="AD671" s="48"/>
      <c r="AE671" s="48"/>
      <c r="AF671" s="48"/>
      <c r="AG671" s="48"/>
      <c r="AH671" s="48"/>
      <c r="AI671" s="48"/>
      <c r="AJ671" s="48"/>
      <c r="AK671" s="48"/>
      <c r="AL671" s="48"/>
      <c r="AM671" s="48"/>
      <c r="AN671" s="48"/>
      <c r="AO671" s="48"/>
      <c r="AP671" s="48"/>
      <c r="AQ671" s="48"/>
      <c r="AR671" s="48"/>
      <c r="AS671" s="48"/>
      <c r="AT671" s="48"/>
      <c r="AU671" s="48"/>
      <c r="AV671" s="48"/>
      <c r="AW671" s="48"/>
      <c r="AX671" s="48"/>
      <c r="AY671" s="48"/>
      <c r="AZ671" s="48"/>
      <c r="BA671" s="48"/>
      <c r="BB671" s="48"/>
      <c r="BC671" s="48"/>
      <c r="BD671" s="48"/>
    </row>
    <row r="672" spans="1:56" ht="15" customHeight="1" x14ac:dyDescent="0.3">
      <c r="A672" s="77"/>
      <c r="B672" s="135" t="s">
        <v>219</v>
      </c>
      <c r="C672" s="131"/>
      <c r="D672" s="131"/>
      <c r="E672" s="131"/>
      <c r="F672" s="131"/>
      <c r="G672" s="131"/>
      <c r="H672" s="131"/>
      <c r="I672" s="131"/>
      <c r="J672" s="131"/>
      <c r="K672" s="131"/>
      <c r="L672" s="131"/>
      <c r="M672" s="131"/>
      <c r="N672" s="131"/>
      <c r="O672" s="48"/>
      <c r="P672" s="142">
        <f>AK491</f>
        <v>0</v>
      </c>
      <c r="Q672" s="143"/>
      <c r="R672" s="143"/>
      <c r="S672" s="144"/>
      <c r="T672" s="112" t="s">
        <v>174</v>
      </c>
      <c r="U672" s="112"/>
      <c r="V672" s="48"/>
      <c r="W672" s="142">
        <f>Q559</f>
        <v>0</v>
      </c>
      <c r="X672" s="143"/>
      <c r="Y672" s="143"/>
      <c r="Z672" s="144"/>
      <c r="AA672" s="112" t="s">
        <v>174</v>
      </c>
      <c r="AB672" s="112"/>
      <c r="AC672" s="48"/>
      <c r="AD672" s="142">
        <f>SUM(P672,W672)</f>
        <v>0</v>
      </c>
      <c r="AE672" s="143"/>
      <c r="AF672" s="143"/>
      <c r="AG672" s="144"/>
      <c r="AH672" s="112" t="s">
        <v>174</v>
      </c>
      <c r="AI672" s="112"/>
      <c r="AJ672" s="48"/>
      <c r="AK672" s="142">
        <f>Q431</f>
        <v>0</v>
      </c>
      <c r="AL672" s="143"/>
      <c r="AM672" s="143"/>
      <c r="AN672" s="144"/>
      <c r="AO672" s="112" t="s">
        <v>174</v>
      </c>
      <c r="AP672" s="112"/>
      <c r="AQ672" s="48"/>
      <c r="AR672" s="48"/>
      <c r="AS672" s="48"/>
      <c r="AT672" s="48"/>
      <c r="AU672" s="48"/>
      <c r="AV672" s="48"/>
      <c r="AW672" s="48"/>
      <c r="AX672" s="48"/>
      <c r="AY672" s="48"/>
      <c r="AZ672" s="48"/>
      <c r="BA672" s="48"/>
      <c r="BB672" s="48"/>
      <c r="BC672" s="48"/>
      <c r="BD672" s="48"/>
    </row>
    <row r="673" spans="1:56" ht="2.25" customHeight="1" x14ac:dyDescent="0.3">
      <c r="A673" s="77"/>
      <c r="B673" s="48"/>
      <c r="C673" s="48"/>
      <c r="D673" s="48"/>
      <c r="E673" s="48"/>
      <c r="F673" s="48"/>
      <c r="G673" s="48"/>
      <c r="H673" s="48"/>
      <c r="I673" s="48"/>
      <c r="J673" s="48"/>
      <c r="K673" s="48"/>
      <c r="L673" s="48"/>
      <c r="M673" s="48"/>
      <c r="N673" s="59"/>
      <c r="O673" s="48"/>
      <c r="P673" s="48"/>
      <c r="Q673" s="48"/>
      <c r="R673" s="48"/>
      <c r="S673" s="48"/>
      <c r="T673" s="48"/>
      <c r="U673" s="48"/>
      <c r="V673" s="48"/>
      <c r="W673" s="48"/>
      <c r="X673" s="48"/>
      <c r="Y673" s="48"/>
      <c r="Z673" s="48"/>
      <c r="AA673" s="48"/>
      <c r="AB673" s="48"/>
      <c r="AC673" s="48"/>
      <c r="AD673" s="48"/>
      <c r="AE673" s="48"/>
      <c r="AF673" s="48"/>
      <c r="AG673" s="48"/>
      <c r="AH673" s="48"/>
      <c r="AI673" s="48"/>
      <c r="AJ673" s="48"/>
      <c r="AK673" s="48"/>
      <c r="AL673" s="48"/>
      <c r="AM673" s="48"/>
      <c r="AN673" s="48"/>
      <c r="AO673" s="48"/>
      <c r="AP673" s="48"/>
      <c r="AQ673" s="48"/>
      <c r="AR673" s="48"/>
      <c r="AS673" s="48"/>
      <c r="AT673" s="48"/>
      <c r="AU673" s="48"/>
      <c r="AV673" s="48"/>
      <c r="AW673" s="48"/>
      <c r="AX673" s="48"/>
      <c r="AY673" s="48"/>
      <c r="AZ673" s="48"/>
      <c r="BA673" s="48"/>
      <c r="BB673" s="48"/>
      <c r="BC673" s="48"/>
      <c r="BD673" s="48"/>
    </row>
    <row r="674" spans="1:56" ht="15" customHeight="1" x14ac:dyDescent="0.3">
      <c r="A674" s="77"/>
      <c r="B674" s="135" t="s">
        <v>220</v>
      </c>
      <c r="C674" s="131"/>
      <c r="D674" s="131"/>
      <c r="E674" s="131"/>
      <c r="F674" s="131"/>
      <c r="G674" s="131"/>
      <c r="H674" s="131"/>
      <c r="I674" s="131"/>
      <c r="J674" s="131"/>
      <c r="K674" s="131"/>
      <c r="L674" s="131"/>
      <c r="M674" s="131"/>
      <c r="N674" s="131"/>
      <c r="O674" s="48"/>
      <c r="P674" s="334">
        <f>AJ519</f>
        <v>0</v>
      </c>
      <c r="Q674" s="335"/>
      <c r="R674" s="335"/>
      <c r="S674" s="336"/>
      <c r="T674" s="112" t="s">
        <v>174</v>
      </c>
      <c r="U674" s="112"/>
      <c r="V674" s="48"/>
      <c r="W674" s="142">
        <f>Q561</f>
        <v>0</v>
      </c>
      <c r="X674" s="143"/>
      <c r="Y674" s="143"/>
      <c r="Z674" s="144"/>
      <c r="AA674" s="112" t="s">
        <v>174</v>
      </c>
      <c r="AB674" s="112"/>
      <c r="AC674" s="48"/>
      <c r="AD674" s="142">
        <f>SUM(P674,W674)</f>
        <v>0</v>
      </c>
      <c r="AE674" s="143"/>
      <c r="AF674" s="143"/>
      <c r="AG674" s="144"/>
      <c r="AH674" s="112" t="s">
        <v>174</v>
      </c>
      <c r="AI674" s="112"/>
      <c r="AJ674" s="48"/>
      <c r="AK674" s="142">
        <f>B435</f>
        <v>0</v>
      </c>
      <c r="AL674" s="143"/>
      <c r="AM674" s="143"/>
      <c r="AN674" s="144"/>
      <c r="AO674" s="112" t="s">
        <v>174</v>
      </c>
      <c r="AP674" s="112"/>
      <c r="AQ674" s="48"/>
      <c r="AR674" s="48"/>
      <c r="AS674" s="48"/>
      <c r="AT674" s="48"/>
      <c r="AU674" s="48"/>
      <c r="AV674" s="48"/>
      <c r="AW674" s="48"/>
      <c r="AX674" s="48"/>
      <c r="AY674" s="48"/>
      <c r="AZ674" s="48"/>
      <c r="BA674" s="48"/>
      <c r="BB674" s="48"/>
      <c r="BC674" s="48"/>
      <c r="BD674" s="48"/>
    </row>
    <row r="675" spans="1:56" ht="2.25" customHeight="1" x14ac:dyDescent="0.3">
      <c r="A675" s="77"/>
      <c r="B675" s="48"/>
      <c r="C675" s="48"/>
      <c r="D675" s="48"/>
      <c r="E675" s="48"/>
      <c r="F675" s="48"/>
      <c r="G675" s="48"/>
      <c r="H675" s="48"/>
      <c r="I675" s="48"/>
      <c r="J675" s="48"/>
      <c r="K675" s="48"/>
      <c r="L675" s="48"/>
      <c r="M675" s="48"/>
      <c r="N675" s="59"/>
      <c r="O675" s="48"/>
      <c r="P675" s="48"/>
      <c r="Q675" s="48"/>
      <c r="R675" s="48"/>
      <c r="S675" s="48"/>
      <c r="T675" s="48"/>
      <c r="U675" s="48"/>
      <c r="V675" s="48"/>
      <c r="W675" s="48"/>
      <c r="X675" s="48"/>
      <c r="Y675" s="48"/>
      <c r="Z675" s="48"/>
      <c r="AA675" s="48"/>
      <c r="AB675" s="48"/>
      <c r="AC675" s="48"/>
      <c r="AD675" s="48"/>
      <c r="AE675" s="48"/>
      <c r="AF675" s="48"/>
      <c r="AG675" s="48"/>
      <c r="AH675" s="48"/>
      <c r="AI675" s="48"/>
      <c r="AJ675" s="48"/>
      <c r="AK675" s="48"/>
      <c r="AL675" s="48"/>
      <c r="AM675" s="48"/>
      <c r="AN675" s="48"/>
      <c r="AO675" s="48"/>
      <c r="AP675" s="48"/>
      <c r="AQ675" s="48"/>
      <c r="AR675" s="48"/>
      <c r="AS675" s="48"/>
      <c r="AT675" s="48"/>
      <c r="AU675" s="48"/>
      <c r="AV675" s="48"/>
      <c r="AW675" s="48"/>
      <c r="AX675" s="48"/>
      <c r="AY675" s="48"/>
      <c r="AZ675" s="48"/>
      <c r="BA675" s="48"/>
      <c r="BB675" s="48"/>
      <c r="BC675" s="48"/>
      <c r="BD675" s="48"/>
    </row>
    <row r="676" spans="1:56" ht="15" customHeight="1" x14ac:dyDescent="0.3">
      <c r="A676" s="77"/>
      <c r="B676" s="135" t="s">
        <v>221</v>
      </c>
      <c r="C676" s="131"/>
      <c r="D676" s="131"/>
      <c r="E676" s="131"/>
      <c r="F676" s="131"/>
      <c r="G676" s="131"/>
      <c r="H676" s="131"/>
      <c r="I676" s="131"/>
      <c r="J676" s="131"/>
      <c r="K676" s="131"/>
      <c r="L676" s="131"/>
      <c r="M676" s="131"/>
      <c r="N676" s="131"/>
      <c r="O676" s="48"/>
      <c r="P676" s="142">
        <f>SUM(Q523,Q525,Q527,Q529,Q531,Q533)</f>
        <v>0</v>
      </c>
      <c r="Q676" s="143"/>
      <c r="R676" s="143"/>
      <c r="S676" s="144"/>
      <c r="T676" s="112" t="s">
        <v>174</v>
      </c>
      <c r="U676" s="112"/>
      <c r="V676" s="48"/>
      <c r="W676" s="142">
        <f>Q563</f>
        <v>0</v>
      </c>
      <c r="X676" s="143"/>
      <c r="Y676" s="143"/>
      <c r="Z676" s="144"/>
      <c r="AA676" s="112" t="s">
        <v>174</v>
      </c>
      <c r="AB676" s="112"/>
      <c r="AC676" s="48"/>
      <c r="AD676" s="142">
        <f>SUM(P676,W676)</f>
        <v>0</v>
      </c>
      <c r="AE676" s="143"/>
      <c r="AF676" s="143"/>
      <c r="AG676" s="144"/>
      <c r="AH676" s="112" t="s">
        <v>174</v>
      </c>
      <c r="AI676" s="112"/>
      <c r="AJ676" s="48"/>
      <c r="AK676" s="195"/>
      <c r="AL676" s="195"/>
      <c r="AM676" s="195"/>
      <c r="AN676" s="195"/>
      <c r="AO676" s="195"/>
      <c r="AP676" s="195"/>
      <c r="AQ676" s="48"/>
      <c r="AR676" s="48"/>
      <c r="AS676" s="48"/>
      <c r="AT676" s="48"/>
      <c r="AU676" s="48"/>
      <c r="AV676" s="48"/>
      <c r="AW676" s="48"/>
      <c r="AX676" s="48"/>
      <c r="AY676" s="48"/>
      <c r="AZ676" s="48"/>
      <c r="BA676" s="48"/>
      <c r="BB676" s="48"/>
      <c r="BC676" s="48"/>
      <c r="BD676" s="48"/>
    </row>
    <row r="677" spans="1:56" ht="2.25" customHeight="1" x14ac:dyDescent="0.3">
      <c r="A677" s="77"/>
      <c r="B677" s="48"/>
      <c r="C677" s="48"/>
      <c r="D677" s="48"/>
      <c r="E677" s="48"/>
      <c r="F677" s="48"/>
      <c r="G677" s="48"/>
      <c r="H677" s="48"/>
      <c r="I677" s="48"/>
      <c r="J677" s="48"/>
      <c r="K677" s="48"/>
      <c r="L677" s="48"/>
      <c r="M677" s="48"/>
      <c r="N677" s="59"/>
      <c r="O677" s="48"/>
      <c r="P677" s="48"/>
      <c r="Q677" s="48"/>
      <c r="R677" s="48"/>
      <c r="S677" s="48"/>
      <c r="T677" s="48"/>
      <c r="U677" s="48"/>
      <c r="V677" s="48"/>
      <c r="W677" s="48"/>
      <c r="X677" s="48"/>
      <c r="Y677" s="48"/>
      <c r="Z677" s="48"/>
      <c r="AA677" s="48"/>
      <c r="AB677" s="48"/>
      <c r="AC677" s="48"/>
      <c r="AD677" s="48"/>
      <c r="AE677" s="48"/>
      <c r="AF677" s="48"/>
      <c r="AG677" s="48"/>
      <c r="AH677" s="48"/>
      <c r="AI677" s="48"/>
      <c r="AJ677" s="48"/>
      <c r="AK677" s="48"/>
      <c r="AL677" s="48"/>
      <c r="AM677" s="48"/>
      <c r="AN677" s="48"/>
      <c r="AO677" s="48"/>
      <c r="AP677" s="48"/>
      <c r="AQ677" s="48"/>
      <c r="AR677" s="48"/>
      <c r="AS677" s="48"/>
      <c r="AT677" s="48"/>
      <c r="AU677" s="48"/>
      <c r="AV677" s="48"/>
      <c r="AW677" s="48"/>
      <c r="AX677" s="48"/>
      <c r="AY677" s="48"/>
      <c r="AZ677" s="48"/>
      <c r="BA677" s="48"/>
      <c r="BB677" s="48"/>
      <c r="BC677" s="48"/>
      <c r="BD677" s="48"/>
    </row>
    <row r="678" spans="1:56" ht="15" customHeight="1" x14ac:dyDescent="0.3">
      <c r="A678" s="77"/>
      <c r="B678" s="135" t="s">
        <v>182</v>
      </c>
      <c r="C678" s="131"/>
      <c r="D678" s="131"/>
      <c r="E678" s="131"/>
      <c r="F678" s="131"/>
      <c r="G678" s="131"/>
      <c r="H678" s="131"/>
      <c r="I678" s="131"/>
      <c r="J678" s="131"/>
      <c r="K678" s="131"/>
      <c r="L678" s="131"/>
      <c r="M678" s="131"/>
      <c r="N678" s="131"/>
      <c r="O678" s="48"/>
      <c r="P678" s="142">
        <f>Q537</f>
        <v>0</v>
      </c>
      <c r="Q678" s="143"/>
      <c r="R678" s="143"/>
      <c r="S678" s="144"/>
      <c r="T678" s="112" t="s">
        <v>174</v>
      </c>
      <c r="U678" s="112"/>
      <c r="V678" s="48"/>
      <c r="W678" s="142">
        <f>Q569</f>
        <v>0</v>
      </c>
      <c r="X678" s="143"/>
      <c r="Y678" s="143"/>
      <c r="Z678" s="144"/>
      <c r="AA678" s="112" t="s">
        <v>174</v>
      </c>
      <c r="AB678" s="112"/>
      <c r="AC678" s="48"/>
      <c r="AD678" s="142">
        <f>SUM(P678,W678)</f>
        <v>0</v>
      </c>
      <c r="AE678" s="143"/>
      <c r="AF678" s="143"/>
      <c r="AG678" s="144"/>
      <c r="AH678" s="112" t="s">
        <v>174</v>
      </c>
      <c r="AI678" s="112"/>
      <c r="AJ678" s="48"/>
      <c r="AK678" s="142">
        <f>Q441</f>
        <v>0</v>
      </c>
      <c r="AL678" s="143"/>
      <c r="AM678" s="143"/>
      <c r="AN678" s="144"/>
      <c r="AO678" s="112" t="s">
        <v>174</v>
      </c>
      <c r="AP678" s="112"/>
      <c r="AQ678" s="48"/>
      <c r="AR678" s="48"/>
      <c r="AS678" s="48"/>
      <c r="AT678" s="48"/>
      <c r="AU678" s="48"/>
      <c r="AV678" s="48"/>
      <c r="AW678" s="48"/>
      <c r="AX678" s="48"/>
      <c r="AY678" s="48"/>
      <c r="AZ678" s="48"/>
      <c r="BA678" s="48"/>
      <c r="BB678" s="48"/>
      <c r="BC678" s="48"/>
      <c r="BD678" s="48"/>
    </row>
    <row r="679" spans="1:56" ht="2.25" customHeight="1" x14ac:dyDescent="0.3">
      <c r="A679" s="77"/>
      <c r="B679" s="48"/>
      <c r="C679" s="48"/>
      <c r="D679" s="48"/>
      <c r="E679" s="48"/>
      <c r="F679" s="48"/>
      <c r="G679" s="48"/>
      <c r="H679" s="48"/>
      <c r="I679" s="48"/>
      <c r="J679" s="48"/>
      <c r="K679" s="48"/>
      <c r="L679" s="48"/>
      <c r="M679" s="48"/>
      <c r="N679" s="59"/>
      <c r="O679" s="48"/>
      <c r="P679" s="48"/>
      <c r="Q679" s="48"/>
      <c r="R679" s="48"/>
      <c r="S679" s="48"/>
      <c r="T679" s="48"/>
      <c r="U679" s="48"/>
      <c r="V679" s="48"/>
      <c r="W679" s="48"/>
      <c r="X679" s="48"/>
      <c r="Y679" s="48"/>
      <c r="Z679" s="48"/>
      <c r="AA679" s="48"/>
      <c r="AB679" s="48"/>
      <c r="AC679" s="48"/>
      <c r="AD679" s="48"/>
      <c r="AE679" s="48"/>
      <c r="AF679" s="48"/>
      <c r="AG679" s="48"/>
      <c r="AH679" s="48"/>
      <c r="AI679" s="48"/>
      <c r="AJ679" s="48"/>
      <c r="AK679" s="48"/>
      <c r="AL679" s="48"/>
      <c r="AM679" s="47"/>
      <c r="AN679" s="48"/>
      <c r="AO679" s="48"/>
      <c r="AP679" s="48"/>
      <c r="AQ679" s="48"/>
      <c r="AR679" s="48"/>
      <c r="AS679" s="48"/>
      <c r="AT679" s="48"/>
      <c r="AU679" s="48"/>
      <c r="AV679" s="48"/>
      <c r="AW679" s="48"/>
      <c r="AX679" s="48"/>
      <c r="AY679" s="48"/>
      <c r="AZ679" s="48"/>
      <c r="BA679" s="48"/>
      <c r="BB679" s="48"/>
      <c r="BC679" s="48"/>
      <c r="BD679" s="48"/>
    </row>
    <row r="680" spans="1:56" ht="15" customHeight="1" x14ac:dyDescent="0.3">
      <c r="A680" s="77"/>
      <c r="B680" s="135" t="s">
        <v>181</v>
      </c>
      <c r="C680" s="131"/>
      <c r="D680" s="131"/>
      <c r="E680" s="131"/>
      <c r="F680" s="131"/>
      <c r="G680" s="131"/>
      <c r="H680" s="131"/>
      <c r="I680" s="131"/>
      <c r="J680" s="131"/>
      <c r="K680" s="131"/>
      <c r="L680" s="131"/>
      <c r="M680" s="131"/>
      <c r="N680" s="131"/>
      <c r="O680" s="48"/>
      <c r="P680" s="142">
        <f>Q541</f>
        <v>0</v>
      </c>
      <c r="Q680" s="143"/>
      <c r="R680" s="143"/>
      <c r="S680" s="144"/>
      <c r="T680" s="112" t="s">
        <v>174</v>
      </c>
      <c r="U680" s="112"/>
      <c r="V680" s="48"/>
      <c r="W680" s="142">
        <f>SUM(Q569,Q571)</f>
        <v>0</v>
      </c>
      <c r="X680" s="143"/>
      <c r="Y680" s="143"/>
      <c r="Z680" s="144"/>
      <c r="AA680" s="112" t="s">
        <v>174</v>
      </c>
      <c r="AB680" s="112"/>
      <c r="AC680" s="48"/>
      <c r="AD680" s="142">
        <f>SUM(P680,W680)</f>
        <v>0</v>
      </c>
      <c r="AE680" s="143"/>
      <c r="AF680" s="143"/>
      <c r="AG680" s="144"/>
      <c r="AH680" s="112" t="s">
        <v>174</v>
      </c>
      <c r="AI680" s="112"/>
      <c r="AJ680" s="48"/>
      <c r="AK680" s="142">
        <f>Q439</f>
        <v>0</v>
      </c>
      <c r="AL680" s="143"/>
      <c r="AM680" s="143"/>
      <c r="AN680" s="144"/>
      <c r="AO680" s="112" t="s">
        <v>174</v>
      </c>
      <c r="AP680" s="112"/>
      <c r="AQ680" s="48"/>
      <c r="AR680" s="48"/>
      <c r="AS680" s="48"/>
      <c r="AT680" s="48"/>
      <c r="AU680" s="48"/>
      <c r="AV680" s="48"/>
      <c r="AW680" s="48"/>
      <c r="AX680" s="48"/>
      <c r="AY680" s="48"/>
      <c r="AZ680" s="48"/>
      <c r="BA680" s="48"/>
      <c r="BB680" s="48"/>
      <c r="BC680" s="48"/>
      <c r="BD680" s="48"/>
    </row>
    <row r="681" spans="1:56" ht="2.25" customHeight="1" x14ac:dyDescent="0.3">
      <c r="A681" s="77"/>
      <c r="B681" s="48"/>
      <c r="C681" s="48"/>
      <c r="D681" s="48"/>
      <c r="E681" s="48"/>
      <c r="F681" s="48"/>
      <c r="G681" s="48"/>
      <c r="H681" s="48"/>
      <c r="I681" s="48"/>
      <c r="J681" s="48"/>
      <c r="K681" s="48"/>
      <c r="L681" s="48"/>
      <c r="M681" s="48"/>
      <c r="N681" s="59"/>
      <c r="O681" s="48"/>
      <c r="P681" s="48"/>
      <c r="Q681" s="48"/>
      <c r="R681" s="48"/>
      <c r="S681" s="48"/>
      <c r="T681" s="48"/>
      <c r="U681" s="48"/>
      <c r="V681" s="48"/>
      <c r="W681" s="48"/>
      <c r="X681" s="48"/>
      <c r="Y681" s="48"/>
      <c r="Z681" s="48"/>
      <c r="AA681" s="48"/>
      <c r="AB681" s="48"/>
      <c r="AC681" s="48"/>
      <c r="AD681" s="48"/>
      <c r="AE681" s="48"/>
      <c r="AF681" s="48"/>
      <c r="AG681" s="48"/>
      <c r="AH681" s="48"/>
      <c r="AI681" s="48"/>
      <c r="AJ681" s="48"/>
      <c r="AK681" s="48"/>
      <c r="AL681" s="48"/>
      <c r="AM681" s="48"/>
      <c r="AN681" s="48"/>
      <c r="AO681" s="48"/>
      <c r="AP681" s="48"/>
      <c r="AQ681" s="48"/>
      <c r="AR681" s="48"/>
      <c r="AS681" s="48"/>
      <c r="AT681" s="48"/>
      <c r="AU681" s="48"/>
      <c r="AV681" s="48"/>
      <c r="AW681" s="48"/>
      <c r="AX681" s="48"/>
      <c r="AY681" s="48"/>
      <c r="AZ681" s="48"/>
      <c r="BA681" s="48"/>
      <c r="BB681" s="48"/>
      <c r="BC681" s="48"/>
      <c r="BD681" s="48"/>
    </row>
    <row r="682" spans="1:56" ht="15" customHeight="1" x14ac:dyDescent="0.3">
      <c r="A682" s="77"/>
      <c r="B682" s="135" t="s">
        <v>183</v>
      </c>
      <c r="C682" s="131"/>
      <c r="D682" s="131"/>
      <c r="E682" s="131"/>
      <c r="F682" s="131"/>
      <c r="G682" s="131"/>
      <c r="H682" s="131"/>
      <c r="I682" s="131"/>
      <c r="J682" s="131"/>
      <c r="K682" s="131"/>
      <c r="L682" s="131"/>
      <c r="M682" s="131"/>
      <c r="N682" s="131"/>
      <c r="O682" s="48"/>
      <c r="P682" s="142">
        <f>Q539</f>
        <v>0</v>
      </c>
      <c r="Q682" s="143"/>
      <c r="R682" s="143"/>
      <c r="S682" s="144"/>
      <c r="T682" s="112" t="s">
        <v>174</v>
      </c>
      <c r="U682" s="112"/>
      <c r="V682" s="48"/>
      <c r="W682" s="142">
        <f>Q573</f>
        <v>0</v>
      </c>
      <c r="X682" s="143"/>
      <c r="Y682" s="143"/>
      <c r="Z682" s="144"/>
      <c r="AA682" s="112" t="s">
        <v>174</v>
      </c>
      <c r="AB682" s="112"/>
      <c r="AC682" s="48"/>
      <c r="AD682" s="142">
        <f>SUM(P682,W682)</f>
        <v>0</v>
      </c>
      <c r="AE682" s="143"/>
      <c r="AF682" s="143"/>
      <c r="AG682" s="144"/>
      <c r="AH682" s="112" t="s">
        <v>174</v>
      </c>
      <c r="AI682" s="112"/>
      <c r="AJ682" s="48"/>
      <c r="AK682" s="142">
        <f>Q443</f>
        <v>0</v>
      </c>
      <c r="AL682" s="143"/>
      <c r="AM682" s="143"/>
      <c r="AN682" s="144"/>
      <c r="AO682" s="112" t="s">
        <v>174</v>
      </c>
      <c r="AP682" s="112"/>
      <c r="AQ682" s="48"/>
      <c r="AR682" s="48"/>
      <c r="AS682" s="48"/>
      <c r="AT682" s="48"/>
      <c r="AU682" s="48"/>
      <c r="AV682" s="48"/>
      <c r="AW682" s="48"/>
      <c r="AX682" s="48"/>
      <c r="AY682" s="48"/>
      <c r="AZ682" s="48"/>
      <c r="BA682" s="48"/>
      <c r="BB682" s="48"/>
      <c r="BC682" s="48"/>
      <c r="BD682" s="48"/>
    </row>
    <row r="683" spans="1:56" ht="2.25" customHeight="1" x14ac:dyDescent="0.3">
      <c r="A683" s="77"/>
      <c r="B683" s="48"/>
      <c r="C683" s="48"/>
      <c r="D683" s="48"/>
      <c r="E683" s="48"/>
      <c r="F683" s="48"/>
      <c r="G683" s="48"/>
      <c r="H683" s="48"/>
      <c r="I683" s="48"/>
      <c r="J683" s="48"/>
      <c r="K683" s="48"/>
      <c r="L683" s="48"/>
      <c r="M683" s="48"/>
      <c r="N683" s="59"/>
      <c r="O683" s="48"/>
      <c r="P683" s="48"/>
      <c r="Q683" s="48"/>
      <c r="R683" s="48"/>
      <c r="S683" s="48"/>
      <c r="T683" s="48"/>
      <c r="U683" s="48"/>
      <c r="V683" s="48"/>
      <c r="W683" s="48"/>
      <c r="X683" s="48"/>
      <c r="Y683" s="48"/>
      <c r="Z683" s="48"/>
      <c r="AA683" s="48"/>
      <c r="AB683" s="48"/>
      <c r="AC683" s="48"/>
      <c r="AD683" s="48"/>
      <c r="AE683" s="48"/>
      <c r="AF683" s="48"/>
      <c r="AG683" s="48"/>
      <c r="AH683" s="48"/>
      <c r="AI683" s="48"/>
      <c r="AJ683" s="48"/>
      <c r="AK683" s="48"/>
      <c r="AL683" s="48"/>
      <c r="AM683" s="48"/>
      <c r="AN683" s="48"/>
      <c r="AO683" s="48"/>
      <c r="AP683" s="48"/>
      <c r="AQ683" s="48"/>
      <c r="AR683" s="48"/>
      <c r="AS683" s="48"/>
      <c r="AT683" s="48"/>
      <c r="AU683" s="48"/>
      <c r="AV683" s="48"/>
      <c r="AW683" s="48"/>
      <c r="AX683" s="48"/>
      <c r="AY683" s="48"/>
      <c r="AZ683" s="48"/>
      <c r="BA683" s="48"/>
      <c r="BB683" s="48"/>
      <c r="BC683" s="48"/>
      <c r="BD683" s="48"/>
    </row>
    <row r="684" spans="1:56" ht="15" customHeight="1" x14ac:dyDescent="0.3">
      <c r="A684" s="77"/>
      <c r="B684" s="135" t="s">
        <v>184</v>
      </c>
      <c r="C684" s="131"/>
      <c r="D684" s="131"/>
      <c r="E684" s="131"/>
      <c r="F684" s="131"/>
      <c r="G684" s="131"/>
      <c r="H684" s="131"/>
      <c r="I684" s="131"/>
      <c r="J684" s="131"/>
      <c r="K684" s="131"/>
      <c r="L684" s="131"/>
      <c r="M684" s="131"/>
      <c r="N684" s="131"/>
      <c r="O684" s="48"/>
      <c r="P684" s="142">
        <f>Q543</f>
        <v>0</v>
      </c>
      <c r="Q684" s="143"/>
      <c r="R684" s="143"/>
      <c r="S684" s="144"/>
      <c r="T684" s="112" t="s">
        <v>174</v>
      </c>
      <c r="U684" s="112"/>
      <c r="V684" s="48"/>
      <c r="W684" s="142">
        <f>Q575</f>
        <v>0</v>
      </c>
      <c r="X684" s="143"/>
      <c r="Y684" s="143"/>
      <c r="Z684" s="144"/>
      <c r="AA684" s="112" t="s">
        <v>174</v>
      </c>
      <c r="AB684" s="112"/>
      <c r="AC684" s="48"/>
      <c r="AD684" s="142">
        <f>SUM(P684,W684)</f>
        <v>0</v>
      </c>
      <c r="AE684" s="143"/>
      <c r="AF684" s="143"/>
      <c r="AG684" s="144"/>
      <c r="AH684" s="112" t="s">
        <v>174</v>
      </c>
      <c r="AI684" s="112"/>
      <c r="AJ684" s="48"/>
      <c r="AK684" s="142">
        <f>Q445</f>
        <v>0</v>
      </c>
      <c r="AL684" s="143"/>
      <c r="AM684" s="143"/>
      <c r="AN684" s="144"/>
      <c r="AO684" s="112" t="s">
        <v>174</v>
      </c>
      <c r="AP684" s="112"/>
      <c r="AQ684" s="48"/>
      <c r="AR684" s="48"/>
      <c r="AS684" s="48"/>
      <c r="AT684" s="48"/>
      <c r="AU684" s="48"/>
      <c r="AV684" s="48"/>
      <c r="AW684" s="48"/>
      <c r="AX684" s="48"/>
      <c r="AY684" s="48"/>
      <c r="AZ684" s="48"/>
      <c r="BA684" s="48"/>
      <c r="BB684" s="48"/>
      <c r="BC684" s="48"/>
      <c r="BD684" s="48"/>
    </row>
    <row r="685" spans="1:56" ht="15" customHeight="1" x14ac:dyDescent="0.3">
      <c r="A685" s="66"/>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c r="AA685" s="48"/>
      <c r="AB685" s="48"/>
      <c r="AC685" s="48"/>
      <c r="AD685" s="48"/>
      <c r="AE685" s="48"/>
      <c r="AF685" s="48"/>
      <c r="AG685" s="48"/>
      <c r="AH685" s="48"/>
      <c r="AI685" s="48"/>
      <c r="AJ685" s="48"/>
      <c r="AK685" s="48"/>
      <c r="AL685" s="48"/>
      <c r="AM685" s="48"/>
      <c r="AN685" s="48"/>
      <c r="AO685" s="48"/>
      <c r="AP685" s="48"/>
      <c r="AQ685" s="48"/>
      <c r="AR685" s="48"/>
      <c r="AS685" s="48"/>
      <c r="AT685" s="48"/>
      <c r="AU685" s="48"/>
      <c r="AV685" s="48"/>
      <c r="AW685" s="48"/>
      <c r="AX685" s="48"/>
      <c r="AY685" s="48"/>
      <c r="AZ685" s="48"/>
      <c r="BA685" s="48"/>
      <c r="BB685" s="48"/>
      <c r="BC685" s="48"/>
      <c r="BD685" s="48"/>
    </row>
    <row r="686" spans="1:56" ht="15" customHeight="1" x14ac:dyDescent="0.3">
      <c r="A686" s="77"/>
      <c r="B686" s="119" t="s">
        <v>255</v>
      </c>
      <c r="C686" s="119"/>
      <c r="D686" s="119"/>
      <c r="E686" s="119"/>
      <c r="F686" s="119"/>
      <c r="G686" s="119"/>
      <c r="H686" s="119"/>
      <c r="I686" s="119"/>
      <c r="J686" s="119"/>
      <c r="K686" s="119"/>
      <c r="L686" s="119"/>
      <c r="M686" s="119"/>
      <c r="N686" s="119"/>
      <c r="O686" s="119"/>
      <c r="P686" s="119"/>
      <c r="Q686" s="119"/>
      <c r="R686" s="119"/>
      <c r="S686" s="119"/>
      <c r="T686" s="119"/>
      <c r="U686" s="119"/>
      <c r="V686" s="119"/>
      <c r="W686" s="119"/>
      <c r="X686" s="119"/>
      <c r="Y686" s="119"/>
      <c r="Z686" s="119"/>
      <c r="AA686" s="119"/>
      <c r="AB686" s="119"/>
      <c r="AC686" s="119"/>
      <c r="AD686" s="119"/>
      <c r="AE686" s="119"/>
      <c r="AF686" s="119"/>
      <c r="AG686" s="119"/>
      <c r="AH686" s="119"/>
      <c r="AI686" s="119"/>
      <c r="AJ686" s="119"/>
      <c r="AK686" s="119"/>
      <c r="AL686" s="119"/>
      <c r="AM686" s="119"/>
      <c r="AN686" s="119"/>
      <c r="AO686" s="119"/>
      <c r="AP686" s="120"/>
      <c r="AQ686" s="48"/>
      <c r="AR686" s="48"/>
      <c r="AS686" s="48"/>
      <c r="AT686" s="48"/>
      <c r="AU686" s="48"/>
      <c r="AV686" s="48"/>
      <c r="AW686" s="48"/>
      <c r="AX686" s="48"/>
      <c r="AY686" s="48"/>
      <c r="AZ686" s="48"/>
      <c r="BA686" s="48"/>
      <c r="BB686" s="48"/>
      <c r="BC686" s="48"/>
      <c r="BD686" s="48"/>
    </row>
    <row r="687" spans="1:56" ht="15" customHeight="1" x14ac:dyDescent="0.3">
      <c r="A687" s="77"/>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c r="AA687" s="48"/>
      <c r="AB687" s="48"/>
      <c r="AC687" s="48"/>
      <c r="AD687" s="48"/>
      <c r="AE687" s="48"/>
      <c r="AF687" s="48"/>
      <c r="AG687" s="48"/>
      <c r="AH687" s="48"/>
      <c r="AI687" s="48"/>
      <c r="AJ687" s="48"/>
      <c r="AK687" s="48"/>
      <c r="AL687" s="48"/>
      <c r="AM687" s="48"/>
      <c r="AN687" s="48"/>
      <c r="AO687" s="48"/>
      <c r="AP687" s="48"/>
      <c r="AQ687" s="48"/>
      <c r="AR687" s="48"/>
      <c r="AS687" s="48"/>
      <c r="AT687" s="48"/>
      <c r="AU687" s="48"/>
      <c r="AV687" s="48"/>
      <c r="AW687" s="48"/>
      <c r="AX687" s="48"/>
      <c r="AY687" s="48"/>
      <c r="AZ687" s="48"/>
      <c r="BA687" s="48"/>
      <c r="BB687" s="48"/>
      <c r="BC687" s="48"/>
      <c r="BD687" s="48"/>
    </row>
    <row r="688" spans="1:56" ht="15" customHeight="1" x14ac:dyDescent="0.3">
      <c r="A688" s="77">
        <v>59</v>
      </c>
      <c r="B688" s="182" t="s">
        <v>256</v>
      </c>
      <c r="C688" s="182"/>
      <c r="D688" s="182"/>
      <c r="E688" s="182"/>
      <c r="F688" s="182"/>
      <c r="G688" s="182"/>
      <c r="H688" s="182"/>
      <c r="I688" s="182"/>
      <c r="J688" s="182"/>
      <c r="K688" s="182"/>
      <c r="L688" s="182"/>
      <c r="M688" s="182"/>
      <c r="N688" s="182"/>
      <c r="O688" s="182"/>
      <c r="P688" s="182"/>
      <c r="Q688" s="182"/>
      <c r="R688" s="182"/>
      <c r="S688" s="182"/>
      <c r="T688" s="182"/>
      <c r="U688" s="182"/>
      <c r="V688" s="182"/>
      <c r="W688" s="182"/>
      <c r="X688" s="182"/>
      <c r="Y688" s="182"/>
      <c r="Z688" s="182"/>
      <c r="AA688" s="182"/>
      <c r="AB688" s="182"/>
      <c r="AC688" s="182"/>
      <c r="AD688" s="182"/>
      <c r="AE688" s="182"/>
      <c r="AF688" s="182"/>
      <c r="AG688" s="182"/>
      <c r="AH688" s="182"/>
      <c r="AI688" s="182"/>
      <c r="AJ688" s="182"/>
      <c r="AK688" s="182"/>
      <c r="AL688" s="182"/>
      <c r="AM688" s="182"/>
      <c r="AN688" s="182"/>
      <c r="AO688" s="182"/>
      <c r="AP688" s="182"/>
      <c r="AQ688" s="48"/>
      <c r="AR688" s="48"/>
      <c r="AS688" s="48"/>
      <c r="AT688" s="48"/>
      <c r="AU688" s="48"/>
      <c r="AV688" s="48"/>
      <c r="AW688" s="48"/>
      <c r="AX688" s="48"/>
      <c r="AY688" s="48"/>
      <c r="AZ688" s="48"/>
      <c r="BA688" s="48"/>
      <c r="BB688" s="48"/>
      <c r="BC688" s="48"/>
      <c r="BD688" s="48"/>
    </row>
    <row r="689" spans="1:56" ht="2.25" customHeight="1" x14ac:dyDescent="0.3">
      <c r="A689" s="77"/>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c r="AA689" s="48"/>
      <c r="AB689" s="48"/>
      <c r="AC689" s="48"/>
      <c r="AD689" s="48"/>
      <c r="AE689" s="48"/>
      <c r="AF689" s="48"/>
      <c r="AG689" s="48"/>
      <c r="AH689" s="48"/>
      <c r="AI689" s="48"/>
      <c r="AJ689" s="48"/>
      <c r="AK689" s="48"/>
      <c r="AL689" s="48"/>
      <c r="AM689" s="48"/>
      <c r="AN689" s="48"/>
      <c r="AO689" s="48"/>
      <c r="AP689" s="48"/>
      <c r="AQ689" s="48"/>
      <c r="AR689" s="48"/>
      <c r="AS689" s="48"/>
      <c r="AT689" s="48"/>
      <c r="AU689" s="48"/>
      <c r="AV689" s="48"/>
      <c r="AW689" s="48"/>
      <c r="AX689" s="48"/>
      <c r="AY689" s="48"/>
      <c r="AZ689" s="48"/>
      <c r="BA689" s="48"/>
      <c r="BB689" s="48"/>
      <c r="BC689" s="48"/>
      <c r="BD689" s="48"/>
    </row>
    <row r="690" spans="1:56" ht="15" customHeight="1" x14ac:dyDescent="0.3">
      <c r="A690" s="77">
        <v>60</v>
      </c>
      <c r="B690" s="164" t="s">
        <v>257</v>
      </c>
      <c r="C690" s="131"/>
      <c r="D690" s="131"/>
      <c r="E690" s="131"/>
      <c r="F690" s="131"/>
      <c r="G690" s="131"/>
      <c r="H690" s="131"/>
      <c r="I690" s="131"/>
      <c r="J690" s="131"/>
      <c r="K690" s="131"/>
      <c r="L690" s="131"/>
      <c r="M690" s="131"/>
      <c r="N690" s="131"/>
      <c r="O690" s="131"/>
      <c r="P690" s="131"/>
      <c r="Q690" s="131"/>
      <c r="R690" s="131"/>
      <c r="S690" s="131"/>
      <c r="T690" s="131"/>
      <c r="U690" s="131"/>
      <c r="V690" s="131"/>
      <c r="W690" s="131"/>
      <c r="X690" s="131"/>
      <c r="Y690" s="131"/>
      <c r="Z690" s="131"/>
      <c r="AA690" s="131"/>
      <c r="AB690" s="131"/>
      <c r="AC690" s="131"/>
      <c r="AD690" s="131"/>
      <c r="AE690" s="131"/>
      <c r="AF690" s="131"/>
      <c r="AG690" s="131"/>
      <c r="AH690" s="131"/>
      <c r="AI690" s="131"/>
      <c r="AJ690" s="131"/>
      <c r="AK690" s="131"/>
      <c r="AL690" s="131"/>
      <c r="AM690" s="131"/>
      <c r="AN690" s="131"/>
      <c r="AO690" s="131"/>
      <c r="AP690" s="131"/>
      <c r="AQ690" s="48"/>
      <c r="AR690" s="48"/>
      <c r="AS690" s="48"/>
      <c r="AT690" s="48"/>
      <c r="AU690" s="48"/>
      <c r="AV690" s="48"/>
      <c r="AW690" s="48"/>
      <c r="AX690" s="48"/>
      <c r="AY690" s="48"/>
      <c r="AZ690" s="48"/>
      <c r="BA690" s="48"/>
      <c r="BB690" s="48"/>
      <c r="BC690" s="48"/>
      <c r="BD690" s="48"/>
    </row>
    <row r="691" spans="1:56" ht="15" customHeight="1" x14ac:dyDescent="0.3">
      <c r="A691" s="77"/>
      <c r="B691" s="98" t="s">
        <v>258</v>
      </c>
      <c r="C691" s="98"/>
      <c r="D691" s="98"/>
      <c r="E691" s="98"/>
      <c r="F691" s="98"/>
      <c r="G691" s="98"/>
      <c r="H691" s="98"/>
      <c r="I691" s="98"/>
      <c r="J691" s="98"/>
      <c r="K691" s="98"/>
      <c r="L691" s="98"/>
      <c r="M691" s="98"/>
      <c r="N691" s="98"/>
      <c r="O691" s="98"/>
      <c r="P691" s="98"/>
      <c r="Q691" s="98"/>
      <c r="R691" s="98"/>
      <c r="S691" s="98"/>
      <c r="T691" s="98"/>
      <c r="U691" s="98"/>
      <c r="V691" s="98"/>
      <c r="W691" s="98"/>
      <c r="X691" s="98"/>
      <c r="Y691" s="98"/>
      <c r="Z691" s="98"/>
      <c r="AA691" s="98"/>
      <c r="AB691" s="98"/>
      <c r="AC691" s="98"/>
      <c r="AD691" s="98"/>
      <c r="AE691" s="98"/>
      <c r="AF691" s="98"/>
      <c r="AG691" s="98"/>
      <c r="AH691" s="98"/>
      <c r="AI691" s="98"/>
      <c r="AJ691" s="98"/>
      <c r="AK691" s="98"/>
      <c r="AL691" s="98"/>
      <c r="AM691" s="98"/>
      <c r="AN691" s="98"/>
      <c r="AO691" s="98"/>
      <c r="AP691" s="98"/>
      <c r="AQ691" s="48"/>
      <c r="AR691" s="48"/>
      <c r="AS691" s="48"/>
      <c r="AT691" s="48"/>
      <c r="AU691" s="48"/>
      <c r="AV691" s="48"/>
      <c r="AW691" s="48"/>
      <c r="AX691" s="48"/>
      <c r="AY691" s="48"/>
      <c r="AZ691" s="48"/>
      <c r="BA691" s="48"/>
      <c r="BB691" s="48"/>
      <c r="BC691" s="48"/>
      <c r="BD691" s="48"/>
    </row>
    <row r="692" spans="1:56" ht="15" customHeight="1" x14ac:dyDescent="0.3">
      <c r="A692" s="77"/>
      <c r="B692" s="98"/>
      <c r="C692" s="98"/>
      <c r="D692" s="98"/>
      <c r="E692" s="98"/>
      <c r="F692" s="98"/>
      <c r="G692" s="98"/>
      <c r="H692" s="98"/>
      <c r="I692" s="98"/>
      <c r="J692" s="98"/>
      <c r="K692" s="98"/>
      <c r="L692" s="98"/>
      <c r="M692" s="98"/>
      <c r="N692" s="98"/>
      <c r="O692" s="98"/>
      <c r="P692" s="98"/>
      <c r="Q692" s="98"/>
      <c r="R692" s="98"/>
      <c r="S692" s="98"/>
      <c r="T692" s="98"/>
      <c r="U692" s="98"/>
      <c r="V692" s="98"/>
      <c r="W692" s="98"/>
      <c r="X692" s="98"/>
      <c r="Y692" s="98"/>
      <c r="Z692" s="98"/>
      <c r="AA692" s="98"/>
      <c r="AB692" s="98"/>
      <c r="AC692" s="98"/>
      <c r="AD692" s="98"/>
      <c r="AE692" s="98"/>
      <c r="AF692" s="98"/>
      <c r="AG692" s="98"/>
      <c r="AH692" s="98"/>
      <c r="AI692" s="98"/>
      <c r="AJ692" s="98"/>
      <c r="AK692" s="98"/>
      <c r="AL692" s="98"/>
      <c r="AM692" s="98"/>
      <c r="AN692" s="98"/>
      <c r="AO692" s="98"/>
      <c r="AP692" s="98"/>
      <c r="AQ692" s="48"/>
      <c r="AR692" s="48"/>
      <c r="AS692" s="48"/>
      <c r="AT692" s="48"/>
      <c r="AU692" s="48"/>
      <c r="AV692" s="48"/>
      <c r="AW692" s="48"/>
      <c r="AX692" s="48"/>
      <c r="AY692" s="48"/>
      <c r="AZ692" s="48"/>
      <c r="BA692" s="48"/>
      <c r="BB692" s="48"/>
      <c r="BC692" s="48"/>
      <c r="BD692" s="48"/>
    </row>
    <row r="693" spans="1:56" ht="15" customHeight="1" x14ac:dyDescent="0.3">
      <c r="A693" s="77"/>
      <c r="B693" s="98" t="s">
        <v>259</v>
      </c>
      <c r="C693" s="98"/>
      <c r="D693" s="98"/>
      <c r="E693" s="98"/>
      <c r="F693" s="98"/>
      <c r="G693" s="98"/>
      <c r="H693" s="98"/>
      <c r="I693" s="98"/>
      <c r="J693" s="98"/>
      <c r="K693" s="98"/>
      <c r="L693" s="98"/>
      <c r="M693" s="98"/>
      <c r="N693" s="98"/>
      <c r="O693" s="98"/>
      <c r="P693" s="98"/>
      <c r="Q693" s="98"/>
      <c r="R693" s="98"/>
      <c r="S693" s="98"/>
      <c r="T693" s="98"/>
      <c r="U693" s="98"/>
      <c r="V693" s="98"/>
      <c r="W693" s="98"/>
      <c r="X693" s="98"/>
      <c r="Y693" s="98"/>
      <c r="Z693" s="98"/>
      <c r="AA693" s="98"/>
      <c r="AB693" s="98"/>
      <c r="AC693" s="98"/>
      <c r="AD693" s="98"/>
      <c r="AE693" s="98"/>
      <c r="AF693" s="98"/>
      <c r="AG693" s="98"/>
      <c r="AH693" s="98"/>
      <c r="AI693" s="98"/>
      <c r="AJ693" s="98"/>
      <c r="AK693" s="98"/>
      <c r="AL693" s="98"/>
      <c r="AM693" s="98"/>
      <c r="AN693" s="98"/>
      <c r="AO693" s="98"/>
      <c r="AP693" s="98"/>
      <c r="AQ693" s="48"/>
      <c r="AR693" s="48"/>
      <c r="AS693" s="48"/>
      <c r="AT693" s="48"/>
      <c r="AU693" s="48"/>
      <c r="AV693" s="48"/>
      <c r="AW693" s="48"/>
      <c r="AX693" s="48"/>
      <c r="AY693" s="48"/>
      <c r="AZ693" s="48"/>
      <c r="BA693" s="48"/>
      <c r="BB693" s="48"/>
      <c r="BC693" s="48"/>
      <c r="BD693" s="48"/>
    </row>
    <row r="694" spans="1:56" ht="15" customHeight="1" x14ac:dyDescent="0.3">
      <c r="A694" s="77"/>
      <c r="B694" s="98"/>
      <c r="C694" s="98"/>
      <c r="D694" s="98"/>
      <c r="E694" s="98"/>
      <c r="F694" s="98"/>
      <c r="G694" s="98"/>
      <c r="H694" s="98"/>
      <c r="I694" s="98"/>
      <c r="J694" s="98"/>
      <c r="K694" s="98"/>
      <c r="L694" s="98"/>
      <c r="M694" s="98"/>
      <c r="N694" s="98"/>
      <c r="O694" s="98"/>
      <c r="P694" s="98"/>
      <c r="Q694" s="98"/>
      <c r="R694" s="98"/>
      <c r="S694" s="98"/>
      <c r="T694" s="98"/>
      <c r="U694" s="98"/>
      <c r="V694" s="98"/>
      <c r="W694" s="98"/>
      <c r="X694" s="98"/>
      <c r="Y694" s="98"/>
      <c r="Z694" s="98"/>
      <c r="AA694" s="98"/>
      <c r="AB694" s="98"/>
      <c r="AC694" s="98"/>
      <c r="AD694" s="98"/>
      <c r="AE694" s="98"/>
      <c r="AF694" s="98"/>
      <c r="AG694" s="98"/>
      <c r="AH694" s="98"/>
      <c r="AI694" s="98"/>
      <c r="AJ694" s="98"/>
      <c r="AK694" s="98"/>
      <c r="AL694" s="98"/>
      <c r="AM694" s="98"/>
      <c r="AN694" s="98"/>
      <c r="AO694" s="98"/>
      <c r="AP694" s="98"/>
      <c r="AQ694" s="48"/>
      <c r="AR694" s="48"/>
      <c r="AS694" s="48"/>
      <c r="AT694" s="48"/>
      <c r="AU694" s="48"/>
      <c r="AV694" s="48"/>
      <c r="AW694" s="48"/>
      <c r="AX694" s="48"/>
      <c r="AY694" s="48"/>
      <c r="AZ694" s="48"/>
      <c r="BA694" s="48"/>
      <c r="BB694" s="48"/>
      <c r="BC694" s="48"/>
      <c r="BD694" s="48"/>
    </row>
    <row r="695" spans="1:56" ht="15" customHeight="1" x14ac:dyDescent="0.3">
      <c r="A695" s="77"/>
      <c r="B695" s="98"/>
      <c r="C695" s="98"/>
      <c r="D695" s="98"/>
      <c r="E695" s="98"/>
      <c r="F695" s="98"/>
      <c r="G695" s="98"/>
      <c r="H695" s="98"/>
      <c r="I695" s="98"/>
      <c r="J695" s="98"/>
      <c r="K695" s="98"/>
      <c r="L695" s="98"/>
      <c r="M695" s="98"/>
      <c r="N695" s="98"/>
      <c r="O695" s="98"/>
      <c r="P695" s="98"/>
      <c r="Q695" s="98"/>
      <c r="R695" s="98"/>
      <c r="S695" s="98"/>
      <c r="T695" s="98"/>
      <c r="U695" s="98"/>
      <c r="V695" s="98"/>
      <c r="W695" s="98"/>
      <c r="X695" s="98"/>
      <c r="Y695" s="98"/>
      <c r="Z695" s="98"/>
      <c r="AA695" s="98"/>
      <c r="AB695" s="98"/>
      <c r="AC695" s="98"/>
      <c r="AD695" s="98"/>
      <c r="AE695" s="98"/>
      <c r="AF695" s="98"/>
      <c r="AG695" s="98"/>
      <c r="AH695" s="98"/>
      <c r="AI695" s="98"/>
      <c r="AJ695" s="98"/>
      <c r="AK695" s="98"/>
      <c r="AL695" s="98"/>
      <c r="AM695" s="98"/>
      <c r="AN695" s="98"/>
      <c r="AO695" s="98"/>
      <c r="AP695" s="98"/>
      <c r="AQ695" s="48"/>
      <c r="AR695" s="48"/>
      <c r="AS695" s="48"/>
      <c r="AT695" s="48"/>
      <c r="AU695" s="48"/>
      <c r="AV695" s="48"/>
      <c r="AW695" s="48"/>
      <c r="AX695" s="48"/>
      <c r="AY695" s="48"/>
      <c r="AZ695" s="48"/>
      <c r="BA695" s="48"/>
      <c r="BB695" s="48"/>
      <c r="BC695" s="48"/>
      <c r="BD695" s="48"/>
    </row>
    <row r="696" spans="1:56" ht="2.25" customHeight="1" x14ac:dyDescent="0.3">
      <c r="A696" s="77"/>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c r="AA696" s="48"/>
      <c r="AB696" s="48"/>
      <c r="AC696" s="48"/>
      <c r="AD696" s="48"/>
      <c r="AE696" s="48"/>
      <c r="AF696" s="48"/>
      <c r="AG696" s="48"/>
      <c r="AH696" s="48"/>
      <c r="AI696" s="48"/>
      <c r="AJ696" s="48"/>
      <c r="AK696" s="48"/>
      <c r="AL696" s="48"/>
      <c r="AM696" s="48"/>
      <c r="AN696" s="48"/>
      <c r="AO696" s="48"/>
      <c r="AP696" s="48"/>
      <c r="AQ696" s="48"/>
      <c r="AR696" s="48"/>
      <c r="AS696" s="48"/>
      <c r="AT696" s="48"/>
      <c r="AU696" s="48"/>
      <c r="AV696" s="48"/>
      <c r="AW696" s="48"/>
      <c r="AX696" s="48"/>
      <c r="AY696" s="48"/>
      <c r="AZ696" s="48"/>
      <c r="BA696" s="48"/>
      <c r="BB696" s="48"/>
      <c r="BC696" s="48"/>
      <c r="BD696" s="48"/>
    </row>
    <row r="697" spans="1:56" ht="15" customHeight="1" x14ac:dyDescent="0.3">
      <c r="A697" s="77"/>
      <c r="B697" s="48"/>
      <c r="C697" s="233" t="s">
        <v>260</v>
      </c>
      <c r="D697" s="233"/>
      <c r="E697" s="233"/>
      <c r="F697" s="233"/>
      <c r="G697" s="233"/>
      <c r="H697" s="233"/>
      <c r="I697" s="233"/>
      <c r="J697" s="233"/>
      <c r="K697" s="233"/>
      <c r="L697" s="233"/>
      <c r="M697" s="233"/>
      <c r="N697" s="233"/>
      <c r="O697" s="233"/>
      <c r="P697" s="233"/>
      <c r="Q697" s="233"/>
      <c r="R697" s="233"/>
      <c r="S697" s="233"/>
      <c r="T697" s="233"/>
      <c r="U697" s="233"/>
      <c r="V697" s="233"/>
      <c r="W697" s="233"/>
      <c r="X697" s="233"/>
      <c r="Y697" s="233"/>
      <c r="Z697" s="233"/>
      <c r="AA697" s="233"/>
      <c r="AB697" s="233"/>
      <c r="AC697" s="233"/>
      <c r="AD697" s="233"/>
      <c r="AE697" s="233"/>
      <c r="AF697" s="233"/>
      <c r="AG697" s="233"/>
      <c r="AH697" s="233"/>
      <c r="AI697" s="233"/>
      <c r="AJ697" s="233"/>
      <c r="AK697" s="233"/>
      <c r="AL697" s="233"/>
      <c r="AM697" s="233"/>
      <c r="AN697" s="233"/>
      <c r="AO697" s="233"/>
      <c r="AP697" s="233"/>
      <c r="AQ697" s="48"/>
      <c r="AR697" s="48"/>
      <c r="AS697" s="48"/>
      <c r="AT697" s="48"/>
      <c r="AU697" s="48"/>
      <c r="AV697" s="48"/>
      <c r="AW697" s="48"/>
      <c r="AX697" s="48"/>
      <c r="AY697" s="48"/>
      <c r="AZ697" s="48"/>
      <c r="BA697" s="48"/>
      <c r="BB697" s="48"/>
      <c r="BC697" s="48"/>
      <c r="BD697" s="48"/>
    </row>
    <row r="698" spans="1:56" ht="2.25" customHeight="1" x14ac:dyDescent="0.3">
      <c r="A698" s="77"/>
      <c r="B698" s="48"/>
      <c r="C698" s="78"/>
      <c r="D698" s="78"/>
      <c r="E698" s="78"/>
      <c r="F698" s="78"/>
      <c r="G698" s="78"/>
      <c r="H698" s="78"/>
      <c r="I698" s="78"/>
      <c r="J698" s="78"/>
      <c r="K698" s="78"/>
      <c r="L698" s="78"/>
      <c r="M698" s="78"/>
      <c r="N698" s="78"/>
      <c r="O698" s="78"/>
      <c r="P698" s="78"/>
      <c r="Q698" s="78"/>
      <c r="R698" s="78"/>
      <c r="S698" s="78"/>
      <c r="T698" s="78"/>
      <c r="U698" s="78"/>
      <c r="V698" s="78"/>
      <c r="W698" s="78"/>
      <c r="X698" s="78"/>
      <c r="Y698" s="78"/>
      <c r="Z698" s="78"/>
      <c r="AA698" s="78"/>
      <c r="AB698" s="78"/>
      <c r="AC698" s="78"/>
      <c r="AD698" s="78"/>
      <c r="AE698" s="78"/>
      <c r="AF698" s="78"/>
      <c r="AG698" s="78"/>
      <c r="AH698" s="78"/>
      <c r="AI698" s="78"/>
      <c r="AJ698" s="78"/>
      <c r="AK698" s="78"/>
      <c r="AL698" s="78"/>
      <c r="AM698" s="78"/>
      <c r="AN698" s="78"/>
      <c r="AO698" s="78"/>
      <c r="AP698" s="78"/>
      <c r="AQ698" s="48"/>
      <c r="AR698" s="48"/>
      <c r="AS698" s="48"/>
      <c r="AT698" s="48"/>
      <c r="AU698" s="48"/>
      <c r="AV698" s="48"/>
      <c r="AW698" s="48"/>
      <c r="AX698" s="48"/>
      <c r="AY698" s="48"/>
      <c r="AZ698" s="48"/>
      <c r="BA698" s="48"/>
      <c r="BB698" s="48"/>
      <c r="BC698" s="48"/>
      <c r="BD698" s="48"/>
    </row>
    <row r="699" spans="1:56" ht="15" customHeight="1" x14ac:dyDescent="0.3">
      <c r="A699" s="77"/>
      <c r="B699" s="48"/>
      <c r="C699" s="233" t="s">
        <v>261</v>
      </c>
      <c r="D699" s="233"/>
      <c r="E699" s="233"/>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48"/>
      <c r="AR699" s="48"/>
      <c r="AS699" s="48"/>
      <c r="AT699" s="48"/>
      <c r="AU699" s="48"/>
      <c r="AV699" s="48"/>
      <c r="AW699" s="48"/>
      <c r="AX699" s="48"/>
      <c r="AY699" s="48"/>
      <c r="AZ699" s="48"/>
      <c r="BA699" s="48"/>
      <c r="BB699" s="48"/>
      <c r="BC699" s="48"/>
      <c r="BD699" s="48"/>
    </row>
    <row r="700" spans="1:56" ht="2.25" customHeight="1" x14ac:dyDescent="0.3">
      <c r="A700" s="77"/>
      <c r="B700" s="48"/>
      <c r="C700" s="78"/>
      <c r="D700" s="78"/>
      <c r="E700" s="78"/>
      <c r="F700" s="78"/>
      <c r="G700" s="78"/>
      <c r="H700" s="78"/>
      <c r="I700" s="78"/>
      <c r="J700" s="78"/>
      <c r="K700" s="78"/>
      <c r="L700" s="78"/>
      <c r="M700" s="78"/>
      <c r="N700" s="78"/>
      <c r="O700" s="78"/>
      <c r="P700" s="78"/>
      <c r="Q700" s="78"/>
      <c r="R700" s="78"/>
      <c r="S700" s="78"/>
      <c r="T700" s="78"/>
      <c r="U700" s="78"/>
      <c r="V700" s="78"/>
      <c r="W700" s="78"/>
      <c r="X700" s="78"/>
      <c r="Y700" s="78"/>
      <c r="Z700" s="78"/>
      <c r="AA700" s="78"/>
      <c r="AB700" s="78"/>
      <c r="AC700" s="78"/>
      <c r="AD700" s="78"/>
      <c r="AE700" s="78"/>
      <c r="AF700" s="78"/>
      <c r="AG700" s="78"/>
      <c r="AH700" s="78"/>
      <c r="AI700" s="78"/>
      <c r="AJ700" s="78"/>
      <c r="AK700" s="78"/>
      <c r="AL700" s="78"/>
      <c r="AM700" s="78"/>
      <c r="AN700" s="78"/>
      <c r="AO700" s="78"/>
      <c r="AP700" s="78"/>
      <c r="AQ700" s="48"/>
      <c r="AR700" s="48"/>
      <c r="AS700" s="48"/>
      <c r="AT700" s="48"/>
      <c r="AU700" s="48"/>
      <c r="AV700" s="48"/>
      <c r="AW700" s="48"/>
      <c r="AX700" s="48"/>
      <c r="AY700" s="48"/>
      <c r="AZ700" s="48"/>
      <c r="BA700" s="48"/>
      <c r="BB700" s="48"/>
      <c r="BC700" s="48"/>
      <c r="BD700" s="48"/>
    </row>
    <row r="701" spans="1:56" ht="15" customHeight="1" x14ac:dyDescent="0.3">
      <c r="A701" s="77"/>
      <c r="B701" s="48"/>
      <c r="C701" s="233" t="s">
        <v>262</v>
      </c>
      <c r="D701" s="233"/>
      <c r="E701" s="233"/>
      <c r="F701" s="233"/>
      <c r="G701" s="233"/>
      <c r="H701" s="233"/>
      <c r="I701" s="233"/>
      <c r="J701" s="233"/>
      <c r="K701" s="233"/>
      <c r="L701" s="233"/>
      <c r="M701" s="233"/>
      <c r="N701" s="233"/>
      <c r="O701" s="233"/>
      <c r="P701" s="233"/>
      <c r="Q701" s="233"/>
      <c r="R701" s="233"/>
      <c r="S701" s="233"/>
      <c r="T701" s="233"/>
      <c r="U701" s="233"/>
      <c r="V701" s="233"/>
      <c r="W701" s="233"/>
      <c r="X701" s="233"/>
      <c r="Y701" s="233"/>
      <c r="Z701" s="233"/>
      <c r="AA701" s="233"/>
      <c r="AB701" s="233"/>
      <c r="AC701" s="233"/>
      <c r="AD701" s="233"/>
      <c r="AE701" s="233"/>
      <c r="AF701" s="233"/>
      <c r="AG701" s="233"/>
      <c r="AH701" s="233"/>
      <c r="AI701" s="233"/>
      <c r="AJ701" s="233"/>
      <c r="AK701" s="233"/>
      <c r="AL701" s="233"/>
      <c r="AM701" s="233"/>
      <c r="AN701" s="233"/>
      <c r="AO701" s="233"/>
      <c r="AP701" s="233"/>
      <c r="AQ701" s="48"/>
      <c r="AR701" s="48"/>
      <c r="AS701" s="48"/>
      <c r="AT701" s="48"/>
      <c r="AU701" s="48"/>
      <c r="AV701" s="48"/>
      <c r="AW701" s="48"/>
      <c r="AX701" s="48"/>
      <c r="AY701" s="48"/>
      <c r="AZ701" s="48"/>
      <c r="BA701" s="48"/>
      <c r="BB701" s="48"/>
      <c r="BC701" s="48"/>
      <c r="BD701" s="48"/>
    </row>
    <row r="702" spans="1:56" ht="2.25" customHeight="1" x14ac:dyDescent="0.3">
      <c r="A702" s="77"/>
      <c r="B702" s="48"/>
      <c r="C702" s="78"/>
      <c r="D702" s="78"/>
      <c r="E702" s="78"/>
      <c r="F702" s="78"/>
      <c r="G702" s="78"/>
      <c r="H702" s="78"/>
      <c r="I702" s="78"/>
      <c r="J702" s="78"/>
      <c r="K702" s="78"/>
      <c r="L702" s="78"/>
      <c r="M702" s="78"/>
      <c r="N702" s="78"/>
      <c r="O702" s="78"/>
      <c r="P702" s="78"/>
      <c r="Q702" s="78"/>
      <c r="R702" s="78"/>
      <c r="S702" s="78"/>
      <c r="T702" s="78"/>
      <c r="U702" s="78"/>
      <c r="V702" s="78"/>
      <c r="W702" s="78"/>
      <c r="X702" s="78"/>
      <c r="Y702" s="78"/>
      <c r="Z702" s="78"/>
      <c r="AA702" s="78"/>
      <c r="AB702" s="78"/>
      <c r="AC702" s="78"/>
      <c r="AD702" s="78"/>
      <c r="AE702" s="78"/>
      <c r="AF702" s="78"/>
      <c r="AG702" s="78"/>
      <c r="AH702" s="78"/>
      <c r="AI702" s="78"/>
      <c r="AJ702" s="78"/>
      <c r="AK702" s="78"/>
      <c r="AL702" s="78"/>
      <c r="AM702" s="78"/>
      <c r="AN702" s="78"/>
      <c r="AO702" s="78"/>
      <c r="AP702" s="78"/>
      <c r="AQ702" s="48"/>
      <c r="AR702" s="48"/>
      <c r="AS702" s="48"/>
      <c r="AT702" s="48"/>
      <c r="AU702" s="48"/>
      <c r="AV702" s="48"/>
      <c r="AW702" s="48"/>
      <c r="AX702" s="48"/>
      <c r="AY702" s="48"/>
      <c r="AZ702" s="48"/>
      <c r="BA702" s="48"/>
      <c r="BB702" s="48"/>
      <c r="BC702" s="48"/>
      <c r="BD702" s="48"/>
    </row>
    <row r="703" spans="1:56" ht="15" customHeight="1" x14ac:dyDescent="0.3">
      <c r="A703" s="77"/>
      <c r="B703" s="48"/>
      <c r="C703" s="233" t="s">
        <v>263</v>
      </c>
      <c r="D703" s="233"/>
      <c r="E703" s="233"/>
      <c r="F703" s="233"/>
      <c r="G703" s="233"/>
      <c r="H703" s="233"/>
      <c r="I703" s="233"/>
      <c r="J703" s="233"/>
      <c r="K703" s="233"/>
      <c r="L703" s="233"/>
      <c r="M703" s="233"/>
      <c r="N703" s="233"/>
      <c r="O703" s="233"/>
      <c r="P703" s="233"/>
      <c r="Q703" s="233"/>
      <c r="R703" s="233"/>
      <c r="S703" s="233"/>
      <c r="T703" s="233"/>
      <c r="U703" s="233"/>
      <c r="V703" s="233"/>
      <c r="W703" s="233"/>
      <c r="X703" s="233"/>
      <c r="Y703" s="233"/>
      <c r="Z703" s="233"/>
      <c r="AA703" s="233"/>
      <c r="AB703" s="233"/>
      <c r="AC703" s="233"/>
      <c r="AD703" s="233"/>
      <c r="AE703" s="233"/>
      <c r="AF703" s="233"/>
      <c r="AG703" s="233"/>
      <c r="AH703" s="233"/>
      <c r="AI703" s="233"/>
      <c r="AJ703" s="233"/>
      <c r="AK703" s="233"/>
      <c r="AL703" s="233"/>
      <c r="AM703" s="233"/>
      <c r="AN703" s="233"/>
      <c r="AO703" s="233"/>
      <c r="AP703" s="233"/>
      <c r="AQ703" s="48"/>
      <c r="AR703" s="48"/>
      <c r="AS703" s="48"/>
      <c r="AT703" s="48"/>
      <c r="AU703" s="48"/>
      <c r="AV703" s="48"/>
      <c r="AW703" s="48"/>
      <c r="AX703" s="48"/>
      <c r="AY703" s="48"/>
      <c r="AZ703" s="48"/>
      <c r="BA703" s="48"/>
      <c r="BB703" s="48"/>
      <c r="BC703" s="48"/>
      <c r="BD703" s="48"/>
    </row>
    <row r="704" spans="1:56" ht="2.25" customHeight="1" x14ac:dyDescent="0.3">
      <c r="A704" s="77"/>
      <c r="B704" s="48"/>
      <c r="C704" s="78"/>
      <c r="D704" s="78"/>
      <c r="E704" s="78"/>
      <c r="F704" s="78"/>
      <c r="G704" s="78"/>
      <c r="H704" s="78"/>
      <c r="I704" s="78"/>
      <c r="J704" s="78"/>
      <c r="K704" s="78"/>
      <c r="L704" s="78"/>
      <c r="M704" s="78"/>
      <c r="N704" s="78"/>
      <c r="O704" s="78"/>
      <c r="P704" s="78"/>
      <c r="Q704" s="78"/>
      <c r="R704" s="78"/>
      <c r="S704" s="78"/>
      <c r="T704" s="78"/>
      <c r="U704" s="78"/>
      <c r="V704" s="78"/>
      <c r="W704" s="78"/>
      <c r="X704" s="78"/>
      <c r="Y704" s="78"/>
      <c r="Z704" s="78"/>
      <c r="AA704" s="78"/>
      <c r="AB704" s="78"/>
      <c r="AC704" s="78"/>
      <c r="AD704" s="78"/>
      <c r="AE704" s="78"/>
      <c r="AF704" s="78"/>
      <c r="AG704" s="78"/>
      <c r="AH704" s="78"/>
      <c r="AI704" s="78"/>
      <c r="AJ704" s="78"/>
      <c r="AK704" s="78"/>
      <c r="AL704" s="78"/>
      <c r="AM704" s="78"/>
      <c r="AN704" s="78"/>
      <c r="AO704" s="78"/>
      <c r="AP704" s="78"/>
      <c r="AQ704" s="48"/>
      <c r="AR704" s="48"/>
      <c r="AS704" s="48"/>
      <c r="AT704" s="48"/>
      <c r="AU704" s="48"/>
      <c r="AV704" s="48"/>
      <c r="AW704" s="48"/>
      <c r="AX704" s="48"/>
      <c r="AY704" s="48"/>
      <c r="AZ704" s="48"/>
      <c r="BA704" s="48"/>
      <c r="BB704" s="48"/>
      <c r="BC704" s="48"/>
      <c r="BD704" s="48"/>
    </row>
    <row r="705" spans="1:56" ht="15" customHeight="1" x14ac:dyDescent="0.3">
      <c r="A705" s="77"/>
      <c r="B705" s="48"/>
      <c r="C705" s="234" t="s">
        <v>264</v>
      </c>
      <c r="D705" s="234"/>
      <c r="E705" s="234"/>
      <c r="F705" s="234"/>
      <c r="G705" s="234"/>
      <c r="H705" s="234"/>
      <c r="I705" s="234"/>
      <c r="J705" s="234"/>
      <c r="K705" s="234"/>
      <c r="L705" s="234"/>
      <c r="M705" s="234"/>
      <c r="N705" s="234"/>
      <c r="O705" s="234"/>
      <c r="P705" s="234"/>
      <c r="Q705" s="234"/>
      <c r="R705" s="234"/>
      <c r="S705" s="234"/>
      <c r="T705" s="234"/>
      <c r="U705" s="234"/>
      <c r="V705" s="234"/>
      <c r="W705" s="234"/>
      <c r="X705" s="234"/>
      <c r="Y705" s="234"/>
      <c r="Z705" s="234"/>
      <c r="AA705" s="234"/>
      <c r="AB705" s="234"/>
      <c r="AC705" s="234"/>
      <c r="AD705" s="234"/>
      <c r="AE705" s="234"/>
      <c r="AF705" s="234"/>
      <c r="AG705" s="234"/>
      <c r="AH705" s="234"/>
      <c r="AI705" s="234"/>
      <c r="AJ705" s="234"/>
      <c r="AK705" s="234"/>
      <c r="AL705" s="234"/>
      <c r="AM705" s="234"/>
      <c r="AN705" s="234"/>
      <c r="AO705" s="234"/>
      <c r="AP705" s="234"/>
      <c r="AQ705" s="48"/>
      <c r="AR705" s="48"/>
      <c r="AS705" s="48"/>
      <c r="AT705" s="48"/>
      <c r="AU705" s="48"/>
      <c r="AV705" s="48"/>
      <c r="AW705" s="48"/>
      <c r="AX705" s="48"/>
      <c r="AY705" s="48"/>
      <c r="AZ705" s="48"/>
      <c r="BA705" s="48"/>
      <c r="BB705" s="48"/>
      <c r="BC705" s="48"/>
      <c r="BD705" s="48"/>
    </row>
    <row r="706" spans="1:56" ht="2.25" customHeight="1" x14ac:dyDescent="0.3">
      <c r="A706" s="77"/>
      <c r="B706" s="48"/>
      <c r="C706" s="79"/>
      <c r="D706" s="79"/>
      <c r="E706" s="79"/>
      <c r="F706" s="79"/>
      <c r="G706" s="79"/>
      <c r="H706" s="79"/>
      <c r="I706" s="79"/>
      <c r="J706" s="79"/>
      <c r="K706" s="79"/>
      <c r="L706" s="79"/>
      <c r="M706" s="79"/>
      <c r="N706" s="79"/>
      <c r="O706" s="79"/>
      <c r="P706" s="79"/>
      <c r="Q706" s="79"/>
      <c r="R706" s="79"/>
      <c r="S706" s="79"/>
      <c r="T706" s="79"/>
      <c r="U706" s="79"/>
      <c r="V706" s="79"/>
      <c r="W706" s="79"/>
      <c r="X706" s="79"/>
      <c r="Y706" s="79"/>
      <c r="Z706" s="79"/>
      <c r="AA706" s="79"/>
      <c r="AB706" s="79"/>
      <c r="AC706" s="79"/>
      <c r="AD706" s="79"/>
      <c r="AE706" s="79"/>
      <c r="AF706" s="79"/>
      <c r="AG706" s="79"/>
      <c r="AH706" s="79"/>
      <c r="AI706" s="79"/>
      <c r="AJ706" s="79"/>
      <c r="AK706" s="79"/>
      <c r="AL706" s="79"/>
      <c r="AM706" s="79"/>
      <c r="AN706" s="79"/>
      <c r="AO706" s="79"/>
      <c r="AP706" s="79"/>
      <c r="AQ706" s="48"/>
      <c r="AR706" s="48"/>
      <c r="AS706" s="48"/>
      <c r="AT706" s="48"/>
      <c r="AU706" s="48"/>
      <c r="AV706" s="48"/>
      <c r="AW706" s="48"/>
      <c r="AX706" s="48"/>
      <c r="AY706" s="48"/>
      <c r="AZ706" s="48"/>
      <c r="BA706" s="48"/>
      <c r="BB706" s="48"/>
      <c r="BC706" s="48"/>
      <c r="BD706" s="48"/>
    </row>
    <row r="707" spans="1:56" ht="15" customHeight="1" x14ac:dyDescent="0.3">
      <c r="A707" s="77"/>
      <c r="B707" s="48"/>
      <c r="C707" s="234" t="s">
        <v>265</v>
      </c>
      <c r="D707" s="234"/>
      <c r="E707" s="234"/>
      <c r="F707" s="234"/>
      <c r="G707" s="234"/>
      <c r="H707" s="234"/>
      <c r="I707" s="234"/>
      <c r="J707" s="234"/>
      <c r="K707" s="234"/>
      <c r="L707" s="234"/>
      <c r="M707" s="234"/>
      <c r="N707" s="234"/>
      <c r="O707" s="234"/>
      <c r="P707" s="234"/>
      <c r="Q707" s="234"/>
      <c r="R707" s="234"/>
      <c r="S707" s="234"/>
      <c r="T707" s="234"/>
      <c r="U707" s="234"/>
      <c r="V707" s="234"/>
      <c r="W707" s="234"/>
      <c r="X707" s="234"/>
      <c r="Y707" s="234"/>
      <c r="Z707" s="234"/>
      <c r="AA707" s="234"/>
      <c r="AB707" s="234"/>
      <c r="AC707" s="234"/>
      <c r="AD707" s="234"/>
      <c r="AE707" s="234"/>
      <c r="AF707" s="234"/>
      <c r="AG707" s="234"/>
      <c r="AH707" s="234"/>
      <c r="AI707" s="234"/>
      <c r="AJ707" s="234"/>
      <c r="AK707" s="234"/>
      <c r="AL707" s="234"/>
      <c r="AM707" s="234"/>
      <c r="AN707" s="234"/>
      <c r="AO707" s="234"/>
      <c r="AP707" s="234"/>
      <c r="AQ707" s="48"/>
      <c r="AR707" s="48"/>
      <c r="AS707" s="48"/>
      <c r="AT707" s="48"/>
      <c r="AU707" s="48"/>
      <c r="AV707" s="48"/>
      <c r="AW707" s="48"/>
      <c r="AX707" s="48"/>
      <c r="AY707" s="48"/>
      <c r="AZ707" s="48"/>
      <c r="BA707" s="48"/>
      <c r="BB707" s="48"/>
      <c r="BC707" s="48"/>
      <c r="BD707" s="48"/>
    </row>
    <row r="708" spans="1:56" ht="2.25" customHeight="1" x14ac:dyDescent="0.3">
      <c r="A708" s="84"/>
      <c r="B708" s="66"/>
      <c r="C708" s="65"/>
      <c r="D708" s="65"/>
      <c r="E708" s="65"/>
      <c r="F708" s="65"/>
      <c r="G708" s="65"/>
      <c r="H708" s="65"/>
      <c r="I708" s="65"/>
      <c r="J708" s="65"/>
      <c r="K708" s="65"/>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c r="AQ708" s="66"/>
      <c r="AR708" s="66"/>
      <c r="AS708" s="66"/>
      <c r="AT708" s="66"/>
      <c r="AU708" s="48"/>
      <c r="AV708" s="48"/>
      <c r="AW708" s="48"/>
      <c r="AX708" s="48"/>
      <c r="AY708" s="48"/>
      <c r="AZ708" s="48"/>
      <c r="BA708" s="48"/>
      <c r="BB708" s="48"/>
      <c r="BC708" s="48"/>
      <c r="BD708" s="48"/>
    </row>
    <row r="709" spans="1:56" ht="15" customHeight="1" x14ac:dyDescent="0.3">
      <c r="C709" s="337" t="s">
        <v>266</v>
      </c>
      <c r="D709" s="337"/>
      <c r="E709" s="337"/>
      <c r="F709" s="337"/>
      <c r="G709" s="337"/>
      <c r="H709" s="337"/>
      <c r="I709" s="337"/>
      <c r="J709" s="337"/>
      <c r="K709" s="337"/>
      <c r="L709" s="337"/>
      <c r="M709" s="337"/>
      <c r="N709" s="337"/>
      <c r="O709" s="337"/>
      <c r="P709" s="337"/>
      <c r="Q709" s="337"/>
      <c r="R709" s="337"/>
      <c r="S709" s="337"/>
      <c r="T709" s="337"/>
      <c r="U709" s="337"/>
      <c r="V709" s="337"/>
      <c r="W709" s="337"/>
      <c r="X709" s="337"/>
      <c r="Y709" s="337"/>
      <c r="Z709" s="337"/>
      <c r="AA709" s="337"/>
      <c r="AB709" s="337"/>
      <c r="AC709" s="337"/>
      <c r="AD709" s="337"/>
      <c r="AE709" s="337"/>
      <c r="AF709" s="337"/>
      <c r="AG709" s="337"/>
      <c r="AH709" s="337"/>
      <c r="AI709" s="337"/>
      <c r="AJ709" s="337"/>
      <c r="AK709" s="337"/>
      <c r="AL709" s="337"/>
      <c r="AM709" s="337"/>
      <c r="AN709" s="337"/>
      <c r="AO709" s="337"/>
      <c r="AP709" s="337"/>
    </row>
    <row r="710" spans="1:56" ht="2.25" customHeight="1" x14ac:dyDescent="0.3">
      <c r="C710" s="338"/>
      <c r="D710" s="338"/>
      <c r="E710" s="338"/>
      <c r="F710" s="338"/>
      <c r="G710" s="338"/>
      <c r="H710" s="338"/>
      <c r="I710" s="338"/>
      <c r="J710" s="338"/>
      <c r="K710" s="338"/>
      <c r="L710" s="338"/>
      <c r="M710" s="338"/>
      <c r="N710" s="338"/>
      <c r="O710" s="338"/>
      <c r="P710" s="338"/>
      <c r="Q710" s="338"/>
      <c r="R710" s="338"/>
      <c r="S710" s="338"/>
      <c r="T710" s="338"/>
      <c r="U710" s="338"/>
      <c r="V710" s="338"/>
      <c r="W710" s="338"/>
      <c r="X710" s="338"/>
      <c r="Y710" s="338"/>
      <c r="Z710" s="338"/>
      <c r="AA710" s="338"/>
      <c r="AB710" s="338"/>
      <c r="AC710" s="338"/>
      <c r="AD710" s="338"/>
      <c r="AE710" s="338"/>
      <c r="AF710" s="338"/>
      <c r="AG710" s="338"/>
      <c r="AH710" s="338"/>
      <c r="AI710" s="338"/>
      <c r="AJ710" s="338"/>
      <c r="AK710" s="338"/>
      <c r="AL710" s="338"/>
      <c r="AM710" s="338"/>
      <c r="AN710" s="338"/>
      <c r="AO710" s="338"/>
      <c r="AP710" s="338"/>
    </row>
    <row r="711" spans="1:56" ht="15" customHeight="1" x14ac:dyDescent="0.3">
      <c r="A711" s="84"/>
      <c r="B711" s="66"/>
      <c r="C711" s="206" t="s">
        <v>267</v>
      </c>
      <c r="D711" s="206"/>
      <c r="E711" s="206"/>
      <c r="F711" s="206"/>
      <c r="G711" s="206"/>
      <c r="H711" s="206"/>
      <c r="I711" s="206"/>
      <c r="J711" s="206"/>
      <c r="K711" s="206"/>
      <c r="L711" s="206"/>
      <c r="M711" s="206"/>
      <c r="N711" s="206"/>
      <c r="O711" s="206"/>
      <c r="P711" s="206"/>
      <c r="Q711" s="206"/>
      <c r="R711" s="206"/>
      <c r="S711" s="206"/>
      <c r="T711" s="206"/>
      <c r="U711" s="206"/>
      <c r="V711" s="206"/>
      <c r="W711" s="206"/>
      <c r="X711" s="206"/>
      <c r="Y711" s="206"/>
      <c r="Z711" s="206"/>
      <c r="AA711" s="206"/>
      <c r="AB711" s="206"/>
      <c r="AC711" s="206"/>
      <c r="AD711" s="206"/>
      <c r="AE711" s="206"/>
      <c r="AF711" s="206"/>
      <c r="AG711" s="206"/>
      <c r="AH711" s="206"/>
      <c r="AI711" s="206"/>
      <c r="AJ711" s="206"/>
      <c r="AK711" s="206"/>
      <c r="AL711" s="206"/>
      <c r="AM711" s="206"/>
      <c r="AN711" s="206"/>
      <c r="AO711" s="206"/>
      <c r="AP711" s="206"/>
      <c r="AQ711" s="66"/>
      <c r="AR711" s="66"/>
      <c r="AS711" s="66"/>
      <c r="AT711" s="66"/>
      <c r="AU711" s="48"/>
      <c r="AV711" s="48"/>
      <c r="AW711" s="48"/>
      <c r="AX711" s="48"/>
      <c r="AY711" s="48"/>
      <c r="AZ711" s="48"/>
      <c r="BA711" s="48"/>
      <c r="BB711" s="48"/>
      <c r="BC711" s="48"/>
      <c r="BD711" s="48"/>
    </row>
    <row r="712" spans="1:56" ht="15" customHeight="1" x14ac:dyDescent="0.3">
      <c r="A712" s="77"/>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c r="AA712" s="48"/>
      <c r="AB712" s="48"/>
      <c r="AC712" s="48"/>
      <c r="AD712" s="48"/>
      <c r="AE712" s="48"/>
      <c r="AF712" s="48"/>
      <c r="AG712" s="48"/>
      <c r="AH712" s="48"/>
      <c r="AI712" s="48"/>
      <c r="AJ712" s="48"/>
      <c r="AK712" s="48"/>
      <c r="AL712" s="48"/>
      <c r="AM712" s="48"/>
      <c r="AN712" s="48"/>
      <c r="AO712" s="48"/>
      <c r="AP712" s="48"/>
      <c r="AQ712" s="48"/>
      <c r="AR712" s="48"/>
      <c r="AS712" s="48"/>
      <c r="AT712" s="48"/>
      <c r="AU712" s="48"/>
      <c r="AV712" s="48"/>
      <c r="AW712" s="48"/>
      <c r="AX712" s="48"/>
      <c r="AY712" s="48"/>
      <c r="AZ712" s="48"/>
      <c r="BA712" s="48"/>
      <c r="BB712" s="48"/>
      <c r="BC712" s="48"/>
      <c r="BD712" s="48"/>
    </row>
    <row r="713" spans="1:56" ht="15" customHeight="1" x14ac:dyDescent="0.3">
      <c r="A713" s="67"/>
      <c r="B713" s="119" t="s">
        <v>268</v>
      </c>
      <c r="C713" s="119"/>
      <c r="D713" s="119"/>
      <c r="E713" s="119"/>
      <c r="F713" s="119"/>
      <c r="G713" s="119"/>
      <c r="H713" s="119"/>
      <c r="I713" s="119"/>
      <c r="J713" s="119"/>
      <c r="K713" s="119"/>
      <c r="L713" s="119"/>
      <c r="M713" s="119"/>
      <c r="N713" s="119"/>
      <c r="O713" s="119"/>
      <c r="P713" s="119"/>
      <c r="Q713" s="119"/>
      <c r="R713" s="119"/>
      <c r="S713" s="119"/>
      <c r="T713" s="119"/>
      <c r="U713" s="119"/>
      <c r="V713" s="119"/>
      <c r="W713" s="119"/>
      <c r="X713" s="119"/>
      <c r="Y713" s="119"/>
      <c r="Z713" s="119"/>
      <c r="AA713" s="119"/>
      <c r="AB713" s="119"/>
      <c r="AC713" s="119"/>
      <c r="AD713" s="119"/>
      <c r="AE713" s="119"/>
      <c r="AF713" s="119"/>
      <c r="AG713" s="119"/>
      <c r="AH713" s="119"/>
      <c r="AI713" s="119"/>
      <c r="AJ713" s="119"/>
      <c r="AK713" s="119"/>
      <c r="AL713" s="119"/>
      <c r="AM713" s="119"/>
      <c r="AN713" s="119"/>
      <c r="AO713" s="119"/>
      <c r="AP713" s="120"/>
      <c r="AQ713" s="48"/>
      <c r="AR713" s="48"/>
      <c r="AS713" s="48"/>
      <c r="AT713" s="48"/>
      <c r="AU713" s="48"/>
      <c r="AV713" s="48"/>
      <c r="AW713" s="48"/>
      <c r="AX713" s="48"/>
      <c r="AY713" s="48"/>
      <c r="AZ713" s="48"/>
      <c r="BA713" s="48"/>
      <c r="BB713" s="48"/>
      <c r="BC713" s="48"/>
      <c r="BD713" s="48"/>
    </row>
    <row r="714" spans="1:56" ht="15" customHeight="1" x14ac:dyDescent="0.3">
      <c r="A714" s="67"/>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c r="AA714" s="48"/>
      <c r="AB714" s="48"/>
      <c r="AC714" s="48"/>
      <c r="AD714" s="48"/>
      <c r="AE714" s="48"/>
      <c r="AF714" s="48"/>
      <c r="AG714" s="48"/>
      <c r="AH714" s="48"/>
      <c r="AI714" s="48"/>
      <c r="AJ714" s="48"/>
      <c r="AK714" s="48"/>
      <c r="AL714" s="48"/>
      <c r="AM714" s="48"/>
      <c r="AN714" s="48"/>
      <c r="AO714" s="48"/>
      <c r="AP714" s="48"/>
      <c r="AQ714" s="48"/>
      <c r="AR714" s="48"/>
      <c r="AS714" s="48"/>
      <c r="AT714" s="48"/>
      <c r="AU714" s="48"/>
      <c r="AV714" s="48"/>
      <c r="AW714" s="48"/>
      <c r="AX714" s="48"/>
      <c r="AY714" s="48"/>
      <c r="AZ714" s="48"/>
      <c r="BA714" s="48"/>
      <c r="BB714" s="48"/>
      <c r="BC714" s="48"/>
      <c r="BD714" s="48"/>
    </row>
    <row r="715" spans="1:56" ht="15" customHeight="1" x14ac:dyDescent="0.3">
      <c r="A715" s="77">
        <v>61</v>
      </c>
      <c r="B715" s="121" t="s">
        <v>269</v>
      </c>
      <c r="C715" s="232"/>
      <c r="D715" s="232"/>
      <c r="E715" s="232"/>
      <c r="F715" s="232"/>
      <c r="G715" s="232"/>
      <c r="H715" s="232"/>
      <c r="I715" s="232"/>
      <c r="J715" s="232"/>
      <c r="K715" s="232"/>
      <c r="L715" s="232"/>
      <c r="M715" s="232"/>
      <c r="N715" s="232"/>
      <c r="O715" s="232"/>
      <c r="P715" s="232"/>
      <c r="Q715" s="232"/>
      <c r="R715" s="232"/>
      <c r="S715" s="232"/>
      <c r="T715" s="232"/>
      <c r="U715" s="232"/>
      <c r="V715" s="232"/>
      <c r="W715" s="232"/>
      <c r="X715" s="232"/>
      <c r="Y715" s="232"/>
      <c r="Z715" s="232"/>
      <c r="AA715" s="232"/>
      <c r="AB715" s="232"/>
      <c r="AC715" s="232"/>
      <c r="AD715" s="232"/>
      <c r="AE715" s="232"/>
      <c r="AF715" s="232"/>
      <c r="AG715" s="232"/>
      <c r="AH715" s="232"/>
      <c r="AI715" s="232"/>
      <c r="AJ715" s="232"/>
      <c r="AK715" s="232"/>
      <c r="AL715" s="232"/>
      <c r="AM715" s="232"/>
      <c r="AN715" s="232"/>
      <c r="AO715" s="232"/>
      <c r="AP715" s="232"/>
      <c r="AQ715" s="48"/>
      <c r="AR715" s="48"/>
      <c r="AS715" s="48"/>
      <c r="AT715" s="48"/>
      <c r="AU715" s="48"/>
      <c r="AV715" s="48"/>
      <c r="AW715" s="48"/>
      <c r="AX715" s="48"/>
      <c r="AY715" s="48"/>
      <c r="AZ715" s="48"/>
      <c r="BA715" s="48"/>
      <c r="BB715" s="48"/>
      <c r="BC715" s="48"/>
      <c r="BD715" s="48"/>
    </row>
    <row r="716" spans="1:56" ht="15" customHeight="1" x14ac:dyDescent="0.3">
      <c r="A716" s="67"/>
      <c r="B716" s="99" t="s">
        <v>270</v>
      </c>
      <c r="C716" s="99"/>
      <c r="D716" s="99"/>
      <c r="E716" s="99"/>
      <c r="F716" s="99"/>
      <c r="G716" s="99"/>
      <c r="H716" s="99"/>
      <c r="I716" s="99"/>
      <c r="J716" s="99"/>
      <c r="K716" s="99"/>
      <c r="L716" s="99"/>
      <c r="M716" s="99"/>
      <c r="N716" s="99"/>
      <c r="O716" s="99"/>
      <c r="P716" s="99"/>
      <c r="Q716" s="99"/>
      <c r="R716" s="99"/>
      <c r="S716" s="99"/>
      <c r="T716" s="99"/>
      <c r="U716" s="99"/>
      <c r="V716" s="99"/>
      <c r="W716" s="99"/>
      <c r="X716" s="99"/>
      <c r="Y716" s="99"/>
      <c r="Z716" s="99"/>
      <c r="AA716" s="99"/>
      <c r="AB716" s="99"/>
      <c r="AC716" s="99"/>
      <c r="AD716" s="99"/>
      <c r="AE716" s="99"/>
      <c r="AF716" s="99"/>
      <c r="AG716" s="99"/>
      <c r="AH716" s="99"/>
      <c r="AI716" s="99"/>
      <c r="AJ716" s="99"/>
      <c r="AK716" s="99"/>
      <c r="AL716" s="99"/>
      <c r="AM716" s="99"/>
      <c r="AN716" s="99"/>
      <c r="AO716" s="99"/>
      <c r="AP716" s="99"/>
      <c r="AQ716" s="48"/>
      <c r="AR716" s="48"/>
      <c r="AS716" s="48"/>
      <c r="AT716" s="48"/>
      <c r="AU716" s="48"/>
      <c r="AV716" s="48"/>
      <c r="AW716" s="48"/>
      <c r="AX716" s="48"/>
      <c r="AY716" s="48"/>
      <c r="AZ716" s="48"/>
      <c r="BA716" s="48"/>
      <c r="BB716" s="48"/>
      <c r="BC716" s="48"/>
      <c r="BD716" s="48"/>
    </row>
    <row r="717" spans="1:56" ht="15" customHeight="1" x14ac:dyDescent="0.3">
      <c r="A717" s="67"/>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c r="AA717" s="48"/>
      <c r="AB717" s="48"/>
      <c r="AC717" s="48"/>
      <c r="AD717" s="48"/>
      <c r="AE717" s="48"/>
      <c r="AF717" s="48"/>
      <c r="AG717" s="48"/>
      <c r="AH717" s="48"/>
      <c r="AI717" s="48"/>
      <c r="AJ717" s="48"/>
      <c r="AK717" s="48"/>
      <c r="AL717" s="48"/>
      <c r="AM717" s="48"/>
      <c r="AN717" s="48"/>
      <c r="AO717" s="48"/>
      <c r="AP717" s="48"/>
      <c r="AQ717" s="48"/>
      <c r="AR717" s="48"/>
      <c r="AS717" s="48"/>
      <c r="AT717" s="48"/>
      <c r="AU717" s="48"/>
      <c r="AV717" s="48"/>
      <c r="AW717" s="48"/>
      <c r="AX717" s="48"/>
      <c r="AY717" s="48"/>
      <c r="AZ717" s="48"/>
      <c r="BA717" s="48"/>
      <c r="BB717" s="48"/>
      <c r="BC717" s="48"/>
      <c r="BD717" s="48"/>
    </row>
    <row r="718" spans="1:56" ht="15" customHeight="1" x14ac:dyDescent="0.3">
      <c r="A718" s="67"/>
      <c r="B718" s="318" t="s">
        <v>271</v>
      </c>
      <c r="C718" s="318"/>
      <c r="D718" s="318"/>
      <c r="E718" s="318"/>
      <c r="F718" s="318"/>
      <c r="G718" s="318"/>
      <c r="H718" s="318"/>
      <c r="I718" s="318"/>
      <c r="J718" s="318"/>
      <c r="K718" s="318"/>
      <c r="L718" s="318"/>
      <c r="M718" s="318"/>
      <c r="N718" s="48"/>
      <c r="O718" s="319" t="s">
        <v>63</v>
      </c>
      <c r="P718" s="320"/>
      <c r="Q718" s="46"/>
      <c r="R718" s="46"/>
      <c r="S718" s="48"/>
      <c r="T718" s="319" t="s">
        <v>64</v>
      </c>
      <c r="U718" s="319"/>
      <c r="V718" s="320"/>
      <c r="W718" s="46"/>
      <c r="X718" s="46"/>
      <c r="Y718" s="70"/>
      <c r="Z718" s="319" t="s">
        <v>65</v>
      </c>
      <c r="AA718" s="319"/>
      <c r="AB718" s="46"/>
      <c r="AC718" s="46"/>
      <c r="AD718" s="46"/>
      <c r="AE718" s="46"/>
      <c r="AF718" s="48"/>
      <c r="AG718" s="48"/>
      <c r="AH718" s="48"/>
      <c r="AI718" s="48"/>
      <c r="AJ718" s="48"/>
      <c r="AK718" s="48"/>
      <c r="AL718" s="48"/>
      <c r="AM718" s="48"/>
      <c r="AN718" s="48"/>
      <c r="AO718" s="48"/>
      <c r="AP718" s="48"/>
      <c r="AQ718" s="48"/>
      <c r="AR718" s="48"/>
      <c r="AS718" s="48"/>
      <c r="AT718" s="48"/>
      <c r="AU718" s="48"/>
      <c r="AV718" s="48"/>
      <c r="AW718" s="48"/>
      <c r="AX718" s="48"/>
      <c r="AY718" s="48"/>
      <c r="AZ718" s="48"/>
      <c r="BA718" s="48"/>
      <c r="BB718" s="48"/>
      <c r="BC718" s="48"/>
      <c r="BD718" s="48"/>
    </row>
    <row r="719" spans="1:56" ht="15" customHeight="1" x14ac:dyDescent="0.3">
      <c r="A719" s="67"/>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c r="AA719" s="48"/>
      <c r="AB719" s="48"/>
      <c r="AC719" s="48"/>
      <c r="AD719" s="48"/>
      <c r="AE719" s="48"/>
      <c r="AF719" s="48"/>
      <c r="AG719" s="48"/>
      <c r="AH719" s="48"/>
      <c r="AI719" s="48"/>
      <c r="AJ719" s="48"/>
      <c r="AK719" s="48"/>
      <c r="AL719" s="48"/>
      <c r="AM719" s="48"/>
      <c r="AN719" s="48"/>
      <c r="AO719" s="48"/>
      <c r="AP719" s="48"/>
      <c r="AQ719" s="48"/>
      <c r="AR719" s="48"/>
      <c r="AS719" s="48"/>
      <c r="AT719" s="48"/>
      <c r="AU719" s="48"/>
      <c r="AV719" s="48"/>
      <c r="AW719" s="48"/>
      <c r="AX719" s="48"/>
      <c r="AY719" s="48"/>
      <c r="AZ719" s="48"/>
      <c r="BA719" s="48"/>
      <c r="BB719" s="48"/>
      <c r="BC719" s="48"/>
      <c r="BD719" s="48"/>
    </row>
    <row r="720" spans="1:56" ht="15" customHeight="1" x14ac:dyDescent="0.3">
      <c r="A720" s="67"/>
      <c r="B720" s="330" t="s">
        <v>272</v>
      </c>
      <c r="C720" s="330"/>
      <c r="D720" s="330"/>
      <c r="E720" s="330"/>
      <c r="F720" s="330"/>
      <c r="G720" s="330"/>
      <c r="H720" s="330"/>
      <c r="I720" s="330"/>
      <c r="J720" s="330"/>
      <c r="K720" s="330"/>
      <c r="L720" s="330"/>
      <c r="M720" s="330"/>
      <c r="N720" s="48"/>
      <c r="O720" s="321"/>
      <c r="P720" s="322"/>
      <c r="Q720" s="322"/>
      <c r="R720" s="322"/>
      <c r="S720" s="322"/>
      <c r="T720" s="322"/>
      <c r="U720" s="322"/>
      <c r="V720" s="322"/>
      <c r="W720" s="322"/>
      <c r="X720" s="322"/>
      <c r="Y720" s="322"/>
      <c r="Z720" s="322"/>
      <c r="AA720" s="322"/>
      <c r="AB720" s="322"/>
      <c r="AC720" s="322"/>
      <c r="AD720" s="322"/>
      <c r="AE720" s="322"/>
      <c r="AF720" s="322"/>
      <c r="AG720" s="322"/>
      <c r="AH720" s="323"/>
      <c r="AI720" s="48"/>
      <c r="AJ720" s="48"/>
      <c r="AK720" s="48"/>
      <c r="AL720" s="48"/>
      <c r="AM720" s="48"/>
      <c r="AN720" s="48"/>
      <c r="AO720" s="48"/>
      <c r="AP720" s="48"/>
      <c r="AQ720" s="48"/>
      <c r="AR720" s="48"/>
      <c r="AS720" s="48"/>
      <c r="AT720" s="48"/>
      <c r="AU720" s="48"/>
      <c r="AV720" s="48"/>
      <c r="AW720" s="48"/>
      <c r="AX720" s="48"/>
      <c r="AY720" s="48"/>
      <c r="AZ720" s="48"/>
      <c r="BA720" s="48"/>
      <c r="BB720" s="48"/>
      <c r="BC720" s="48"/>
      <c r="BD720" s="48"/>
    </row>
    <row r="721" spans="1:56" ht="15" customHeight="1" x14ac:dyDescent="0.3">
      <c r="A721" s="67"/>
      <c r="B721" s="330"/>
      <c r="C721" s="330"/>
      <c r="D721" s="330"/>
      <c r="E721" s="330"/>
      <c r="F721" s="330"/>
      <c r="G721" s="330"/>
      <c r="H721" s="330"/>
      <c r="I721" s="330"/>
      <c r="J721" s="330"/>
      <c r="K721" s="330"/>
      <c r="L721" s="330"/>
      <c r="M721" s="330"/>
      <c r="N721" s="48"/>
      <c r="O721" s="324"/>
      <c r="P721" s="325"/>
      <c r="Q721" s="325"/>
      <c r="R721" s="325"/>
      <c r="S721" s="325"/>
      <c r="T721" s="325"/>
      <c r="U721" s="325"/>
      <c r="V721" s="325"/>
      <c r="W721" s="325"/>
      <c r="X721" s="325"/>
      <c r="Y721" s="325"/>
      <c r="Z721" s="325"/>
      <c r="AA721" s="325"/>
      <c r="AB721" s="325"/>
      <c r="AC721" s="325"/>
      <c r="AD721" s="325"/>
      <c r="AE721" s="325"/>
      <c r="AF721" s="325"/>
      <c r="AG721" s="325"/>
      <c r="AH721" s="326"/>
      <c r="AI721" s="48"/>
      <c r="AJ721" s="48"/>
      <c r="AK721" s="48"/>
      <c r="AL721" s="48"/>
      <c r="AM721" s="48"/>
      <c r="AN721" s="48"/>
      <c r="AO721" s="48"/>
      <c r="AP721" s="48"/>
      <c r="AQ721" s="48"/>
      <c r="AR721" s="48"/>
      <c r="AS721" s="48"/>
      <c r="AT721" s="48"/>
      <c r="AU721" s="48"/>
      <c r="AV721" s="48"/>
      <c r="AW721" s="48"/>
      <c r="AX721" s="48"/>
      <c r="AY721" s="48"/>
      <c r="AZ721" s="48"/>
      <c r="BA721" s="48"/>
      <c r="BB721" s="48"/>
      <c r="BC721" s="48"/>
      <c r="BD721" s="48"/>
    </row>
    <row r="722" spans="1:56" ht="15" customHeight="1" x14ac:dyDescent="0.3">
      <c r="A722" s="67"/>
      <c r="B722" s="330"/>
      <c r="C722" s="330"/>
      <c r="D722" s="330"/>
      <c r="E722" s="330"/>
      <c r="F722" s="330"/>
      <c r="G722" s="330"/>
      <c r="H722" s="330"/>
      <c r="I722" s="330"/>
      <c r="J722" s="330"/>
      <c r="K722" s="330"/>
      <c r="L722" s="330"/>
      <c r="M722" s="330"/>
      <c r="N722" s="48"/>
      <c r="O722" s="324"/>
      <c r="P722" s="325"/>
      <c r="Q722" s="325"/>
      <c r="R722" s="325"/>
      <c r="S722" s="325"/>
      <c r="T722" s="325"/>
      <c r="U722" s="325"/>
      <c r="V722" s="325"/>
      <c r="W722" s="325"/>
      <c r="X722" s="325"/>
      <c r="Y722" s="325"/>
      <c r="Z722" s="325"/>
      <c r="AA722" s="325"/>
      <c r="AB722" s="325"/>
      <c r="AC722" s="325"/>
      <c r="AD722" s="325"/>
      <c r="AE722" s="325"/>
      <c r="AF722" s="325"/>
      <c r="AG722" s="325"/>
      <c r="AH722" s="326"/>
      <c r="AI722" s="48"/>
      <c r="AJ722" s="48"/>
      <c r="AK722" s="48"/>
      <c r="AL722" s="48"/>
      <c r="AM722" s="48"/>
      <c r="AN722" s="48"/>
      <c r="AO722" s="48"/>
      <c r="AP722" s="48"/>
      <c r="AQ722" s="48"/>
      <c r="AR722" s="48"/>
      <c r="AS722" s="48"/>
      <c r="AT722" s="48"/>
      <c r="AU722" s="48"/>
      <c r="AV722" s="48"/>
      <c r="AW722" s="48"/>
      <c r="AX722" s="48"/>
      <c r="AY722" s="48"/>
      <c r="AZ722" s="48"/>
      <c r="BA722" s="48"/>
      <c r="BB722" s="48"/>
      <c r="BC722" s="48"/>
      <c r="BD722" s="48"/>
    </row>
    <row r="723" spans="1:56" ht="15" customHeight="1" x14ac:dyDescent="0.3">
      <c r="A723" s="67"/>
      <c r="B723" s="330"/>
      <c r="C723" s="330"/>
      <c r="D723" s="330"/>
      <c r="E723" s="330"/>
      <c r="F723" s="330"/>
      <c r="G723" s="330"/>
      <c r="H723" s="330"/>
      <c r="I723" s="330"/>
      <c r="J723" s="330"/>
      <c r="K723" s="330"/>
      <c r="L723" s="330"/>
      <c r="M723" s="330"/>
      <c r="N723" s="48"/>
      <c r="O723" s="324"/>
      <c r="P723" s="325"/>
      <c r="Q723" s="325"/>
      <c r="R723" s="325"/>
      <c r="S723" s="325"/>
      <c r="T723" s="325"/>
      <c r="U723" s="325"/>
      <c r="V723" s="325"/>
      <c r="W723" s="325"/>
      <c r="X723" s="325"/>
      <c r="Y723" s="325"/>
      <c r="Z723" s="325"/>
      <c r="AA723" s="325"/>
      <c r="AB723" s="325"/>
      <c r="AC723" s="325"/>
      <c r="AD723" s="325"/>
      <c r="AE723" s="325"/>
      <c r="AF723" s="325"/>
      <c r="AG723" s="325"/>
      <c r="AH723" s="326"/>
      <c r="AI723" s="48"/>
      <c r="AJ723" s="48"/>
      <c r="AK723" s="48"/>
      <c r="AL723" s="48"/>
      <c r="AM723" s="48"/>
      <c r="AN723" s="48"/>
      <c r="AO723" s="48"/>
      <c r="AP723" s="48"/>
      <c r="AQ723" s="48"/>
      <c r="AR723" s="48"/>
      <c r="AS723" s="48"/>
      <c r="AT723" s="48"/>
      <c r="AU723" s="48"/>
      <c r="AV723" s="48"/>
      <c r="AW723" s="48"/>
      <c r="AX723" s="48"/>
      <c r="AY723" s="48"/>
      <c r="AZ723" s="48"/>
      <c r="BA723" s="48"/>
      <c r="BB723" s="48"/>
      <c r="BC723" s="48"/>
      <c r="BD723" s="48"/>
    </row>
    <row r="724" spans="1:56" ht="15" customHeight="1" x14ac:dyDescent="0.3">
      <c r="A724" s="67"/>
      <c r="B724" s="330"/>
      <c r="C724" s="330"/>
      <c r="D724" s="330"/>
      <c r="E724" s="330"/>
      <c r="F724" s="330"/>
      <c r="G724" s="330"/>
      <c r="H724" s="330"/>
      <c r="I724" s="330"/>
      <c r="J724" s="330"/>
      <c r="K724" s="330"/>
      <c r="L724" s="330"/>
      <c r="M724" s="330"/>
      <c r="N724" s="48"/>
      <c r="O724" s="327"/>
      <c r="P724" s="328"/>
      <c r="Q724" s="328"/>
      <c r="R724" s="328"/>
      <c r="S724" s="328"/>
      <c r="T724" s="328"/>
      <c r="U724" s="328"/>
      <c r="V724" s="328"/>
      <c r="W724" s="328"/>
      <c r="X724" s="328"/>
      <c r="Y724" s="328"/>
      <c r="Z724" s="328"/>
      <c r="AA724" s="328"/>
      <c r="AB724" s="328"/>
      <c r="AC724" s="328"/>
      <c r="AD724" s="328"/>
      <c r="AE724" s="328"/>
      <c r="AF724" s="328"/>
      <c r="AG724" s="328"/>
      <c r="AH724" s="329"/>
      <c r="AI724" s="48"/>
      <c r="AJ724" s="48"/>
      <c r="AK724" s="48"/>
      <c r="AL724" s="48"/>
      <c r="AM724" s="48"/>
      <c r="AN724" s="48"/>
      <c r="AO724" s="48"/>
      <c r="AP724" s="48"/>
      <c r="AQ724" s="48"/>
      <c r="AR724" s="48"/>
      <c r="AS724" s="48"/>
      <c r="AT724" s="48"/>
      <c r="AU724" s="48"/>
      <c r="AV724" s="48"/>
      <c r="AW724" s="48"/>
      <c r="AX724" s="48"/>
      <c r="AY724" s="48"/>
      <c r="AZ724" s="48"/>
      <c r="BA724" s="48"/>
      <c r="BB724" s="48"/>
      <c r="BC724" s="48"/>
      <c r="BD724" s="48"/>
    </row>
    <row r="725" spans="1:56" ht="2.25" customHeight="1" x14ac:dyDescent="0.3">
      <c r="A725" s="67"/>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c r="AA725" s="48"/>
      <c r="AB725" s="48"/>
      <c r="AC725" s="48"/>
      <c r="AD725" s="48"/>
      <c r="AE725" s="48"/>
      <c r="AF725" s="48"/>
      <c r="AG725" s="48"/>
      <c r="AH725" s="48"/>
      <c r="AI725" s="48"/>
      <c r="AJ725" s="48"/>
      <c r="AK725" s="48"/>
      <c r="AL725" s="48"/>
      <c r="AM725" s="48"/>
      <c r="AN725" s="48"/>
      <c r="AO725" s="48"/>
      <c r="AP725" s="48"/>
      <c r="AQ725" s="48"/>
      <c r="AR725" s="48"/>
      <c r="AS725" s="48"/>
      <c r="AT725" s="48"/>
      <c r="AU725" s="48"/>
      <c r="AV725" s="48"/>
      <c r="AW725" s="48"/>
      <c r="AX725" s="48"/>
      <c r="AY725" s="48"/>
      <c r="AZ725" s="48"/>
      <c r="BA725" s="48"/>
      <c r="BB725" s="48"/>
      <c r="BC725" s="48"/>
      <c r="BD725" s="48"/>
    </row>
    <row r="726" spans="1:56" ht="15" customHeight="1" x14ac:dyDescent="0.3">
      <c r="A726" s="48"/>
      <c r="B726" s="129" t="s">
        <v>72</v>
      </c>
      <c r="C726" s="129"/>
      <c r="D726" s="129"/>
      <c r="E726" s="129"/>
      <c r="F726" s="129"/>
      <c r="G726" s="129"/>
      <c r="H726" s="129"/>
      <c r="I726" s="129"/>
      <c r="J726" s="129"/>
      <c r="K726" s="129"/>
      <c r="L726" s="129"/>
      <c r="M726" s="129"/>
      <c r="N726" s="48"/>
      <c r="O726" s="331"/>
      <c r="P726" s="332"/>
      <c r="Q726" s="332"/>
      <c r="R726" s="332"/>
      <c r="S726" s="332"/>
      <c r="T726" s="332"/>
      <c r="U726" s="332"/>
      <c r="V726" s="332"/>
      <c r="W726" s="332"/>
      <c r="X726" s="332"/>
      <c r="Y726" s="332"/>
      <c r="Z726" s="332"/>
      <c r="AA726" s="332"/>
      <c r="AB726" s="332"/>
      <c r="AC726" s="332"/>
      <c r="AD726" s="332"/>
      <c r="AE726" s="332"/>
      <c r="AF726" s="332"/>
      <c r="AG726" s="332"/>
      <c r="AH726" s="333"/>
      <c r="AI726" s="48"/>
      <c r="AJ726" s="48"/>
      <c r="AK726" s="48"/>
      <c r="AL726" s="48"/>
      <c r="AM726" s="48"/>
      <c r="AN726" s="48"/>
      <c r="AO726" s="48"/>
      <c r="AP726" s="48"/>
      <c r="AQ726" s="48"/>
      <c r="AR726" s="48"/>
      <c r="AS726" s="48"/>
      <c r="AT726" s="48"/>
      <c r="AU726" s="48"/>
      <c r="AV726" s="48"/>
      <c r="AW726" s="48"/>
      <c r="AX726" s="48"/>
      <c r="AY726" s="48"/>
      <c r="AZ726" s="48"/>
      <c r="BA726" s="48"/>
      <c r="BB726" s="48"/>
      <c r="BC726" s="48"/>
      <c r="BD726" s="48"/>
    </row>
    <row r="727" spans="1:56" ht="2.25" customHeight="1" x14ac:dyDescent="0.3">
      <c r="A727" s="67"/>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c r="AA727" s="48"/>
      <c r="AB727" s="48"/>
      <c r="AC727" s="48"/>
      <c r="AD727" s="48"/>
      <c r="AE727" s="48"/>
      <c r="AF727" s="48"/>
      <c r="AG727" s="48"/>
      <c r="AH727" s="48"/>
      <c r="AI727" s="48"/>
      <c r="AJ727" s="48"/>
      <c r="AK727" s="48"/>
      <c r="AL727" s="48"/>
      <c r="AM727" s="48"/>
      <c r="AN727" s="48"/>
      <c r="AO727" s="48"/>
      <c r="AP727" s="48"/>
      <c r="AQ727" s="48"/>
      <c r="AR727" s="48"/>
      <c r="AS727" s="48"/>
      <c r="AT727" s="48"/>
      <c r="AU727" s="48"/>
      <c r="AV727" s="48"/>
      <c r="AW727" s="48"/>
      <c r="AX727" s="48"/>
      <c r="AY727" s="48"/>
      <c r="AZ727" s="48"/>
      <c r="BA727" s="48"/>
      <c r="BB727" s="48"/>
      <c r="BC727" s="48"/>
      <c r="BD727" s="48"/>
    </row>
    <row r="728" spans="1:56" ht="15" customHeight="1" x14ac:dyDescent="0.3">
      <c r="A728" s="67"/>
      <c r="B728" s="129" t="s">
        <v>273</v>
      </c>
      <c r="C728" s="129"/>
      <c r="D728" s="129"/>
      <c r="E728" s="129"/>
      <c r="F728" s="129"/>
      <c r="G728" s="129"/>
      <c r="H728" s="129"/>
      <c r="I728" s="129"/>
      <c r="J728" s="129"/>
      <c r="K728" s="129"/>
      <c r="L728" s="129"/>
      <c r="M728" s="129"/>
      <c r="N728" s="48"/>
      <c r="O728" s="331"/>
      <c r="P728" s="332"/>
      <c r="Q728" s="332"/>
      <c r="R728" s="332"/>
      <c r="S728" s="332"/>
      <c r="T728" s="332"/>
      <c r="U728" s="332"/>
      <c r="V728" s="332"/>
      <c r="W728" s="332"/>
      <c r="X728" s="332"/>
      <c r="Y728" s="332"/>
      <c r="Z728" s="332"/>
      <c r="AA728" s="332"/>
      <c r="AB728" s="332"/>
      <c r="AC728" s="332"/>
      <c r="AD728" s="332"/>
      <c r="AE728" s="332"/>
      <c r="AF728" s="332"/>
      <c r="AG728" s="332"/>
      <c r="AH728" s="333"/>
      <c r="AI728" s="48"/>
      <c r="AJ728" s="48"/>
      <c r="AK728" s="48"/>
      <c r="AL728" s="48"/>
      <c r="AM728" s="48"/>
      <c r="AN728" s="48"/>
      <c r="AO728" s="48"/>
      <c r="AP728" s="48"/>
      <c r="AQ728" s="48"/>
      <c r="AR728" s="48"/>
      <c r="AS728" s="48"/>
      <c r="AT728" s="48"/>
      <c r="AU728" s="48"/>
      <c r="AV728" s="48"/>
      <c r="AW728" s="48"/>
      <c r="AX728" s="48"/>
      <c r="AY728" s="48"/>
      <c r="AZ728" s="48"/>
      <c r="BA728" s="48"/>
      <c r="BB728" s="48"/>
      <c r="BC728" s="48"/>
      <c r="BD728" s="48"/>
    </row>
    <row r="729" spans="1:56" ht="15" customHeight="1" x14ac:dyDescent="0.3">
      <c r="A729" s="67"/>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c r="AA729" s="48"/>
      <c r="AB729" s="48"/>
      <c r="AC729" s="48"/>
      <c r="AD729" s="48"/>
      <c r="AE729" s="48"/>
      <c r="AF729" s="48"/>
      <c r="AG729" s="48"/>
      <c r="AH729" s="48"/>
      <c r="AI729" s="48"/>
      <c r="AJ729" s="48"/>
      <c r="AK729" s="48"/>
      <c r="AL729" s="48"/>
      <c r="AM729" s="48"/>
      <c r="AN729" s="48"/>
      <c r="AO729" s="48"/>
      <c r="AP729" s="48"/>
      <c r="AQ729" s="48"/>
      <c r="AR729" s="48"/>
      <c r="AS729" s="48"/>
      <c r="AT729" s="48"/>
      <c r="AU729" s="48"/>
      <c r="AV729" s="48"/>
      <c r="AW729" s="48"/>
      <c r="AX729" s="48"/>
      <c r="AY729" s="48"/>
      <c r="AZ729" s="48"/>
      <c r="BA729" s="48"/>
      <c r="BB729" s="48"/>
      <c r="BC729" s="48"/>
      <c r="BD729" s="48"/>
    </row>
    <row r="730" spans="1:56" ht="15" customHeight="1" x14ac:dyDescent="0.3">
      <c r="A730" s="67"/>
      <c r="B730" s="119" t="s">
        <v>274</v>
      </c>
      <c r="C730" s="119"/>
      <c r="D730" s="119"/>
      <c r="E730" s="119"/>
      <c r="F730" s="119"/>
      <c r="G730" s="119"/>
      <c r="H730" s="119"/>
      <c r="I730" s="119"/>
      <c r="J730" s="119"/>
      <c r="K730" s="119"/>
      <c r="L730" s="119"/>
      <c r="M730" s="119"/>
      <c r="N730" s="119"/>
      <c r="O730" s="119"/>
      <c r="P730" s="119"/>
      <c r="Q730" s="119"/>
      <c r="R730" s="119"/>
      <c r="S730" s="119"/>
      <c r="T730" s="119"/>
      <c r="U730" s="119"/>
      <c r="V730" s="119"/>
      <c r="W730" s="119"/>
      <c r="X730" s="119"/>
      <c r="Y730" s="119"/>
      <c r="Z730" s="119"/>
      <c r="AA730" s="119"/>
      <c r="AB730" s="119"/>
      <c r="AC730" s="119"/>
      <c r="AD730" s="119"/>
      <c r="AE730" s="119"/>
      <c r="AF730" s="119"/>
      <c r="AG730" s="119"/>
      <c r="AH730" s="119"/>
      <c r="AI730" s="119"/>
      <c r="AJ730" s="119"/>
      <c r="AK730" s="119"/>
      <c r="AL730" s="119"/>
      <c r="AM730" s="119"/>
      <c r="AN730" s="119"/>
      <c r="AO730" s="119"/>
      <c r="AP730" s="120"/>
      <c r="AQ730" s="48"/>
      <c r="AR730" s="48"/>
      <c r="AS730" s="48"/>
      <c r="AT730" s="48"/>
      <c r="AU730" s="48"/>
      <c r="AV730" s="48"/>
      <c r="AW730" s="48"/>
      <c r="AX730" s="48"/>
      <c r="AY730" s="48"/>
      <c r="AZ730" s="48"/>
      <c r="BA730" s="48"/>
      <c r="BB730" s="48"/>
      <c r="BC730" s="48"/>
      <c r="BD730" s="48"/>
    </row>
    <row r="731" spans="1:56" ht="15" customHeight="1" x14ac:dyDescent="0.3">
      <c r="A731" s="53"/>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c r="AA731" s="48"/>
      <c r="AB731" s="48"/>
      <c r="AC731" s="48"/>
      <c r="AD731" s="48"/>
      <c r="AE731" s="48"/>
      <c r="AF731" s="48"/>
      <c r="AG731" s="48"/>
      <c r="AH731" s="48"/>
      <c r="AI731" s="48"/>
      <c r="AJ731" s="48"/>
      <c r="AK731" s="48"/>
      <c r="AL731" s="48"/>
      <c r="AM731" s="48"/>
      <c r="AN731" s="48"/>
      <c r="AO731" s="48"/>
      <c r="AP731" s="48"/>
      <c r="AQ731" s="48"/>
      <c r="AR731" s="48"/>
      <c r="AS731" s="48"/>
      <c r="AT731" s="48"/>
      <c r="AU731" s="48"/>
      <c r="AV731" s="48"/>
      <c r="AW731" s="48"/>
      <c r="AX731" s="48"/>
      <c r="AY731" s="48"/>
      <c r="AZ731" s="48"/>
      <c r="BA731" s="48"/>
      <c r="BB731" s="48"/>
      <c r="BC731" s="48"/>
      <c r="BD731" s="48"/>
    </row>
    <row r="732" spans="1:56" ht="15" customHeight="1" x14ac:dyDescent="0.3">
      <c r="A732" s="67">
        <v>62</v>
      </c>
      <c r="B732" s="317" t="s">
        <v>275</v>
      </c>
      <c r="C732" s="317"/>
      <c r="D732" s="317"/>
      <c r="E732" s="317"/>
      <c r="F732" s="317"/>
      <c r="G732" s="317"/>
      <c r="H732" s="317"/>
      <c r="I732" s="317"/>
      <c r="J732" s="317"/>
      <c r="K732" s="317"/>
      <c r="L732" s="317"/>
      <c r="M732" s="317"/>
      <c r="N732" s="317"/>
      <c r="O732" s="317"/>
      <c r="P732" s="317"/>
      <c r="Q732" s="317"/>
      <c r="R732" s="317"/>
      <c r="S732" s="317"/>
      <c r="T732" s="317"/>
      <c r="U732" s="317"/>
      <c r="V732" s="317"/>
      <c r="W732" s="317"/>
      <c r="X732" s="317"/>
      <c r="Y732" s="317"/>
      <c r="Z732" s="317"/>
      <c r="AA732" s="317"/>
      <c r="AB732" s="317"/>
      <c r="AC732" s="317"/>
      <c r="AD732" s="317"/>
      <c r="AE732" s="317"/>
      <c r="AF732" s="317"/>
      <c r="AG732" s="317"/>
      <c r="AH732" s="317"/>
      <c r="AI732" s="317"/>
      <c r="AJ732" s="317"/>
      <c r="AK732" s="317"/>
      <c r="AL732" s="317"/>
      <c r="AM732" s="317"/>
      <c r="AN732" s="317"/>
      <c r="AO732" s="317"/>
      <c r="AP732" s="317"/>
      <c r="AQ732" s="48"/>
      <c r="AR732" s="48"/>
      <c r="AS732" s="48"/>
      <c r="AT732" s="48"/>
      <c r="AU732" s="48"/>
      <c r="AV732" s="48"/>
      <c r="AW732" s="48"/>
      <c r="AX732" s="48"/>
      <c r="AY732" s="48"/>
      <c r="AZ732" s="48"/>
      <c r="BA732" s="48"/>
      <c r="BB732" s="48"/>
      <c r="BC732" s="48"/>
      <c r="BD732" s="48"/>
    </row>
    <row r="733" spans="1:56" ht="15" customHeight="1" x14ac:dyDescent="0.3">
      <c r="A733" s="67"/>
      <c r="B733" s="95" t="s">
        <v>276</v>
      </c>
      <c r="C733" s="95"/>
      <c r="D733" s="95"/>
      <c r="E733" s="95"/>
      <c r="F733" s="95"/>
      <c r="G733" s="95"/>
      <c r="H733" s="95"/>
      <c r="I733" s="95"/>
      <c r="J733" s="95"/>
      <c r="K733" s="95"/>
      <c r="L733" s="95"/>
      <c r="M733" s="95"/>
      <c r="N733" s="95"/>
      <c r="O733" s="95"/>
      <c r="P733" s="95"/>
      <c r="Q733" s="95"/>
      <c r="R733" s="95"/>
      <c r="S733" s="95"/>
      <c r="T733" s="95"/>
      <c r="U733" s="95"/>
      <c r="V733" s="95"/>
      <c r="W733" s="95"/>
      <c r="X733" s="95"/>
      <c r="Y733" s="95"/>
      <c r="Z733" s="95"/>
      <c r="AA733" s="95"/>
      <c r="AB733" s="95"/>
      <c r="AC733" s="95"/>
      <c r="AD733" s="95"/>
      <c r="AE733" s="95"/>
      <c r="AF733" s="95"/>
      <c r="AG733" s="95"/>
      <c r="AH733" s="95"/>
      <c r="AI733" s="95"/>
      <c r="AJ733" s="95"/>
      <c r="AK733" s="95"/>
      <c r="AL733" s="95"/>
      <c r="AM733" s="95"/>
      <c r="AN733" s="95"/>
      <c r="AO733" s="95"/>
      <c r="AP733" s="95"/>
      <c r="AQ733" s="48"/>
      <c r="AR733" s="48"/>
      <c r="AS733" s="48"/>
      <c r="AT733" s="48"/>
      <c r="AU733" s="48"/>
      <c r="AV733" s="48"/>
      <c r="AW733" s="48"/>
      <c r="AX733" s="48"/>
      <c r="AY733" s="48"/>
      <c r="AZ733" s="48"/>
      <c r="BA733" s="48"/>
      <c r="BB733" s="48"/>
      <c r="BC733" s="48"/>
      <c r="BD733" s="48"/>
    </row>
    <row r="734" spans="1:56" ht="15" customHeight="1" x14ac:dyDescent="0.3">
      <c r="A734" s="67"/>
      <c r="B734" s="95"/>
      <c r="C734" s="95"/>
      <c r="D734" s="95"/>
      <c r="E734" s="95"/>
      <c r="F734" s="95"/>
      <c r="G734" s="95"/>
      <c r="H734" s="95"/>
      <c r="I734" s="95"/>
      <c r="J734" s="95"/>
      <c r="K734" s="95"/>
      <c r="L734" s="95"/>
      <c r="M734" s="95"/>
      <c r="N734" s="95"/>
      <c r="O734" s="95"/>
      <c r="P734" s="95"/>
      <c r="Q734" s="95"/>
      <c r="R734" s="95"/>
      <c r="S734" s="95"/>
      <c r="T734" s="95"/>
      <c r="U734" s="95"/>
      <c r="V734" s="95"/>
      <c r="W734" s="95"/>
      <c r="X734" s="95"/>
      <c r="Y734" s="95"/>
      <c r="Z734" s="95"/>
      <c r="AA734" s="95"/>
      <c r="AB734" s="95"/>
      <c r="AC734" s="95"/>
      <c r="AD734" s="95"/>
      <c r="AE734" s="95"/>
      <c r="AF734" s="95"/>
      <c r="AG734" s="95"/>
      <c r="AH734" s="95"/>
      <c r="AI734" s="95"/>
      <c r="AJ734" s="95"/>
      <c r="AK734" s="95"/>
      <c r="AL734" s="95"/>
      <c r="AM734" s="95"/>
      <c r="AN734" s="95"/>
      <c r="AO734" s="95"/>
      <c r="AP734" s="95"/>
      <c r="AQ734" s="48"/>
      <c r="AR734" s="48"/>
      <c r="AS734" s="48"/>
      <c r="AT734" s="48"/>
      <c r="AU734" s="48"/>
      <c r="AV734" s="48"/>
      <c r="AW734" s="48"/>
      <c r="AX734" s="48"/>
      <c r="AY734" s="48"/>
      <c r="AZ734" s="48"/>
      <c r="BA734" s="48"/>
      <c r="BB734" s="48"/>
      <c r="BC734" s="48"/>
      <c r="BD734" s="48"/>
    </row>
    <row r="735" spans="1:56" ht="15" customHeight="1" x14ac:dyDescent="0.3">
      <c r="A735" s="67"/>
      <c r="B735" s="96" t="s">
        <v>277</v>
      </c>
      <c r="C735" s="96"/>
      <c r="D735" s="96"/>
      <c r="E735" s="96"/>
      <c r="F735" s="96"/>
      <c r="G735" s="96"/>
      <c r="H735" s="96"/>
      <c r="I735" s="96"/>
      <c r="J735" s="96"/>
      <c r="K735" s="96"/>
      <c r="L735" s="96"/>
      <c r="M735" s="96"/>
      <c r="N735" s="96"/>
      <c r="O735" s="96"/>
      <c r="P735" s="96"/>
      <c r="Q735" s="96"/>
      <c r="R735" s="96"/>
      <c r="S735" s="96"/>
      <c r="T735" s="96"/>
      <c r="U735" s="96"/>
      <c r="V735" s="96"/>
      <c r="W735" s="96"/>
      <c r="X735" s="96"/>
      <c r="Y735" s="96"/>
      <c r="Z735" s="96"/>
      <c r="AA735" s="96"/>
      <c r="AB735" s="96"/>
      <c r="AC735" s="96"/>
      <c r="AD735" s="96"/>
      <c r="AE735" s="96"/>
      <c r="AF735" s="96"/>
      <c r="AG735" s="96"/>
      <c r="AH735" s="96"/>
      <c r="AI735" s="96"/>
      <c r="AJ735" s="96"/>
      <c r="AK735" s="96"/>
      <c r="AL735" s="96"/>
      <c r="AM735" s="96"/>
      <c r="AN735" s="96"/>
      <c r="AO735" s="96"/>
      <c r="AP735" s="96"/>
      <c r="AQ735" s="48"/>
      <c r="AR735" s="48"/>
      <c r="AS735" s="48"/>
      <c r="AT735" s="48"/>
      <c r="AU735" s="48"/>
      <c r="AV735" s="48"/>
      <c r="AW735" s="48"/>
      <c r="AX735" s="48"/>
      <c r="AY735" s="48"/>
      <c r="AZ735" s="48"/>
      <c r="BA735" s="48"/>
      <c r="BB735" s="48"/>
      <c r="BC735" s="48"/>
      <c r="BD735" s="48"/>
    </row>
    <row r="736" spans="1:56" ht="15" customHeight="1" x14ac:dyDescent="0.3">
      <c r="A736" s="67"/>
      <c r="B736" s="96"/>
      <c r="C736" s="96"/>
      <c r="D736" s="96"/>
      <c r="E736" s="96"/>
      <c r="F736" s="96"/>
      <c r="G736" s="96"/>
      <c r="H736" s="96"/>
      <c r="I736" s="96"/>
      <c r="J736" s="96"/>
      <c r="K736" s="96"/>
      <c r="L736" s="96"/>
      <c r="M736" s="96"/>
      <c r="N736" s="96"/>
      <c r="O736" s="96"/>
      <c r="P736" s="96"/>
      <c r="Q736" s="96"/>
      <c r="R736" s="96"/>
      <c r="S736" s="96"/>
      <c r="T736" s="96"/>
      <c r="U736" s="96"/>
      <c r="V736" s="96"/>
      <c r="W736" s="96"/>
      <c r="X736" s="96"/>
      <c r="Y736" s="96"/>
      <c r="Z736" s="96"/>
      <c r="AA736" s="96"/>
      <c r="AB736" s="96"/>
      <c r="AC736" s="96"/>
      <c r="AD736" s="96"/>
      <c r="AE736" s="96"/>
      <c r="AF736" s="96"/>
      <c r="AG736" s="96"/>
      <c r="AH736" s="96"/>
      <c r="AI736" s="96"/>
      <c r="AJ736" s="96"/>
      <c r="AK736" s="96"/>
      <c r="AL736" s="96"/>
      <c r="AM736" s="96"/>
      <c r="AN736" s="96"/>
      <c r="AO736" s="96"/>
      <c r="AP736" s="96"/>
      <c r="AQ736" s="48"/>
      <c r="AR736" s="48"/>
      <c r="AS736" s="48"/>
      <c r="AT736" s="48"/>
      <c r="AU736" s="48"/>
      <c r="AV736" s="48"/>
      <c r="AW736" s="48"/>
      <c r="AX736" s="48"/>
      <c r="AY736" s="48"/>
      <c r="AZ736" s="48"/>
      <c r="BA736" s="48"/>
      <c r="BB736" s="48"/>
      <c r="BC736" s="48"/>
      <c r="BD736" s="48"/>
    </row>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sheetData>
  <sheetProtection algorithmName="SHA-512" hashValue="1DlFh/qZDnaOi8lGdAep6DQlLjFfT3itPDvfaNXZ03KXoOosP8n31xr9brSmDQhUeJKAstZYCWKvpRJjepxz+Q==" saltValue="NC97hbm4FaLIyZ7ffup+pA==" spinCount="100000" sheet="1" objects="1" scenarios="1"/>
  <mergeCells count="703">
    <mergeCell ref="B730:AP730"/>
    <mergeCell ref="B716:AP716"/>
    <mergeCell ref="B680:N680"/>
    <mergeCell ref="P680:S680"/>
    <mergeCell ref="T680:U680"/>
    <mergeCell ref="W680:Z680"/>
    <mergeCell ref="AA680:AB680"/>
    <mergeCell ref="AD680:AG680"/>
    <mergeCell ref="AH680:AI680"/>
    <mergeCell ref="AK680:AN680"/>
    <mergeCell ref="AO680:AP680"/>
    <mergeCell ref="B682:N682"/>
    <mergeCell ref="P682:S682"/>
    <mergeCell ref="T682:U682"/>
    <mergeCell ref="W682:Z682"/>
    <mergeCell ref="AA682:AB682"/>
    <mergeCell ref="C697:AP697"/>
    <mergeCell ref="C699:AP699"/>
    <mergeCell ref="C701:AP701"/>
    <mergeCell ref="C709:AP709"/>
    <mergeCell ref="C711:AP711"/>
    <mergeCell ref="C710:AP710"/>
    <mergeCell ref="B691:AP692"/>
    <mergeCell ref="B678:N678"/>
    <mergeCell ref="P678:S678"/>
    <mergeCell ref="T678:U678"/>
    <mergeCell ref="W678:Z678"/>
    <mergeCell ref="AA678:AB678"/>
    <mergeCell ref="AD678:AG678"/>
    <mergeCell ref="P674:S674"/>
    <mergeCell ref="T674:U674"/>
    <mergeCell ref="B676:N676"/>
    <mergeCell ref="P676:S676"/>
    <mergeCell ref="T676:U676"/>
    <mergeCell ref="W676:Z676"/>
    <mergeCell ref="AA676:AB676"/>
    <mergeCell ref="W674:Z674"/>
    <mergeCell ref="AA674:AB674"/>
    <mergeCell ref="AH674:AI674"/>
    <mergeCell ref="AK674:AN674"/>
    <mergeCell ref="AO674:AP674"/>
    <mergeCell ref="AH678:AI678"/>
    <mergeCell ref="AH676:AI676"/>
    <mergeCell ref="AK676:AN676"/>
    <mergeCell ref="AO676:AP676"/>
    <mergeCell ref="AD682:AG682"/>
    <mergeCell ref="AH682:AI682"/>
    <mergeCell ref="AK682:AN682"/>
    <mergeCell ref="AO682:AP682"/>
    <mergeCell ref="AK678:AN678"/>
    <mergeCell ref="AO678:AP678"/>
    <mergeCell ref="AD676:AG676"/>
    <mergeCell ref="AD674:AG674"/>
    <mergeCell ref="B732:AP732"/>
    <mergeCell ref="B718:M718"/>
    <mergeCell ref="O718:P718"/>
    <mergeCell ref="T718:V718"/>
    <mergeCell ref="O720:AH724"/>
    <mergeCell ref="B720:M724"/>
    <mergeCell ref="B684:N684"/>
    <mergeCell ref="P684:S684"/>
    <mergeCell ref="T684:U684"/>
    <mergeCell ref="W684:Z684"/>
    <mergeCell ref="AA684:AB684"/>
    <mergeCell ref="AD684:AG684"/>
    <mergeCell ref="AH684:AI684"/>
    <mergeCell ref="AK684:AN684"/>
    <mergeCell ref="AO684:AP684"/>
    <mergeCell ref="B686:AP686"/>
    <mergeCell ref="B688:AP688"/>
    <mergeCell ref="B690:AP690"/>
    <mergeCell ref="Z718:AA718"/>
    <mergeCell ref="B726:M726"/>
    <mergeCell ref="B713:AP713"/>
    <mergeCell ref="O726:AH726"/>
    <mergeCell ref="B728:M728"/>
    <mergeCell ref="O728:AH728"/>
    <mergeCell ref="B637:P638"/>
    <mergeCell ref="R638:Y638"/>
    <mergeCell ref="Z640:AA640"/>
    <mergeCell ref="A659:AP659"/>
    <mergeCell ref="B661:AP661"/>
    <mergeCell ref="B663:AP664"/>
    <mergeCell ref="P666:U670"/>
    <mergeCell ref="W666:AB670"/>
    <mergeCell ref="AD666:AI670"/>
    <mergeCell ref="AK666:AP670"/>
    <mergeCell ref="AO672:AP672"/>
    <mergeCell ref="B653:P653"/>
    <mergeCell ref="R653:Y653"/>
    <mergeCell ref="Z653:AA653"/>
    <mergeCell ref="B655:P655"/>
    <mergeCell ref="R655:Y655"/>
    <mergeCell ref="Z655:AA655"/>
    <mergeCell ref="B657:O657"/>
    <mergeCell ref="B642:P642"/>
    <mergeCell ref="B644:P644"/>
    <mergeCell ref="Z644:AG644"/>
    <mergeCell ref="B646:P647"/>
    <mergeCell ref="R651:Y651"/>
    <mergeCell ref="Z651:AA651"/>
    <mergeCell ref="R657:Y657"/>
    <mergeCell ref="Z657:AA657"/>
    <mergeCell ref="B672:N672"/>
    <mergeCell ref="P672:S672"/>
    <mergeCell ref="T672:U672"/>
    <mergeCell ref="W672:Z672"/>
    <mergeCell ref="AA672:AB672"/>
    <mergeCell ref="AD672:AG672"/>
    <mergeCell ref="AH672:AI672"/>
    <mergeCell ref="AK672:AN672"/>
    <mergeCell ref="Z613:AG613"/>
    <mergeCell ref="B628:P628"/>
    <mergeCell ref="R628:Y628"/>
    <mergeCell ref="Z628:AA628"/>
    <mergeCell ref="R635:Y635"/>
    <mergeCell ref="R630:Y630"/>
    <mergeCell ref="Z630:AA630"/>
    <mergeCell ref="B632:P632"/>
    <mergeCell ref="Z632:AG632"/>
    <mergeCell ref="B634:P635"/>
    <mergeCell ref="B609:O609"/>
    <mergeCell ref="Q609:V609"/>
    <mergeCell ref="W609:X609"/>
    <mergeCell ref="Z609:AG609"/>
    <mergeCell ref="AH609:AI609"/>
    <mergeCell ref="B611:O611"/>
    <mergeCell ref="Q611:V611"/>
    <mergeCell ref="Z638:AA638"/>
    <mergeCell ref="B640:P640"/>
    <mergeCell ref="R640:Y640"/>
    <mergeCell ref="AH613:AI613"/>
    <mergeCell ref="B615:O615"/>
    <mergeCell ref="Q615:V615"/>
    <mergeCell ref="W615:X615"/>
    <mergeCell ref="Z615:AG615"/>
    <mergeCell ref="AH615:AI615"/>
    <mergeCell ref="B617:AP617"/>
    <mergeCell ref="B626:P626"/>
    <mergeCell ref="R626:Y626"/>
    <mergeCell ref="Z626:AA626"/>
    <mergeCell ref="Z635:AA635"/>
    <mergeCell ref="B613:O613"/>
    <mergeCell ref="Q613:V613"/>
    <mergeCell ref="W613:X613"/>
    <mergeCell ref="AF601:AG601"/>
    <mergeCell ref="AI601:AM601"/>
    <mergeCell ref="B603:O603"/>
    <mergeCell ref="Q603:V603"/>
    <mergeCell ref="W603:X603"/>
    <mergeCell ref="Z603:AE603"/>
    <mergeCell ref="AF603:AG603"/>
    <mergeCell ref="B605:AP605"/>
    <mergeCell ref="Q607:X607"/>
    <mergeCell ref="Z607:AI607"/>
    <mergeCell ref="B601:O601"/>
    <mergeCell ref="Q601:V601"/>
    <mergeCell ref="W601:X601"/>
    <mergeCell ref="Z601:AE601"/>
    <mergeCell ref="W525:X525"/>
    <mergeCell ref="B535:AP535"/>
    <mergeCell ref="B543:O543"/>
    <mergeCell ref="Q543:V543"/>
    <mergeCell ref="W543:X543"/>
    <mergeCell ref="W533:X533"/>
    <mergeCell ref="B527:O527"/>
    <mergeCell ref="W529:X529"/>
    <mergeCell ref="W537:X537"/>
    <mergeCell ref="Q537:V537"/>
    <mergeCell ref="W539:X539"/>
    <mergeCell ref="W541:X541"/>
    <mergeCell ref="B539:O539"/>
    <mergeCell ref="B541:O541"/>
    <mergeCell ref="B533:O533"/>
    <mergeCell ref="Q529:V529"/>
    <mergeCell ref="B529:O529"/>
    <mergeCell ref="Q539:V539"/>
    <mergeCell ref="Q541:V541"/>
    <mergeCell ref="B537:O537"/>
    <mergeCell ref="B531:O531"/>
    <mergeCell ref="Q533:V533"/>
    <mergeCell ref="Q527:V527"/>
    <mergeCell ref="W527:X527"/>
    <mergeCell ref="B473:E473"/>
    <mergeCell ref="I473:N473"/>
    <mergeCell ref="S473:V473"/>
    <mergeCell ref="AF473:AK473"/>
    <mergeCell ref="AL473:AM473"/>
    <mergeCell ref="I471:N471"/>
    <mergeCell ref="S471:V471"/>
    <mergeCell ref="AF471:AK471"/>
    <mergeCell ref="AL471:AM471"/>
    <mergeCell ref="S467:V467"/>
    <mergeCell ref="AF467:AK467"/>
    <mergeCell ref="AL467:AM467"/>
    <mergeCell ref="B469:E469"/>
    <mergeCell ref="I469:N469"/>
    <mergeCell ref="S469:V469"/>
    <mergeCell ref="AF469:AK469"/>
    <mergeCell ref="AL469:AM469"/>
    <mergeCell ref="B471:E471"/>
    <mergeCell ref="B463:E463"/>
    <mergeCell ref="I463:N463"/>
    <mergeCell ref="S463:V463"/>
    <mergeCell ref="AF463:AK463"/>
    <mergeCell ref="AL463:AM463"/>
    <mergeCell ref="B479:AP482"/>
    <mergeCell ref="B483:AP483"/>
    <mergeCell ref="B484:E485"/>
    <mergeCell ref="G484:N485"/>
    <mergeCell ref="P484:S485"/>
    <mergeCell ref="U484:AE485"/>
    <mergeCell ref="AG484:AO485"/>
    <mergeCell ref="B475:E475"/>
    <mergeCell ref="I475:N475"/>
    <mergeCell ref="S475:V475"/>
    <mergeCell ref="AF475:AK475"/>
    <mergeCell ref="AL475:AM475"/>
    <mergeCell ref="B465:E465"/>
    <mergeCell ref="I465:N465"/>
    <mergeCell ref="S465:V465"/>
    <mergeCell ref="AF465:AK465"/>
    <mergeCell ref="AL465:AM465"/>
    <mergeCell ref="B467:E467"/>
    <mergeCell ref="I467:N467"/>
    <mergeCell ref="A418:A419"/>
    <mergeCell ref="B418:AP419"/>
    <mergeCell ref="B421:AP421"/>
    <mergeCell ref="B429:O429"/>
    <mergeCell ref="Q429:V429"/>
    <mergeCell ref="W429:X429"/>
    <mergeCell ref="B431:O431"/>
    <mergeCell ref="Q431:V431"/>
    <mergeCell ref="W431:X431"/>
    <mergeCell ref="Q425:V425"/>
    <mergeCell ref="B425:O425"/>
    <mergeCell ref="W423:X423"/>
    <mergeCell ref="Q423:V423"/>
    <mergeCell ref="B377:AP377"/>
    <mergeCell ref="B379:AP379"/>
    <mergeCell ref="B387:AP387"/>
    <mergeCell ref="B381:O381"/>
    <mergeCell ref="Q385:T385"/>
    <mergeCell ref="B405:O405"/>
    <mergeCell ref="Q405:T405"/>
    <mergeCell ref="U405:V405"/>
    <mergeCell ref="B407:O407"/>
    <mergeCell ref="Q407:T407"/>
    <mergeCell ref="Q397:T397"/>
    <mergeCell ref="U397:V397"/>
    <mergeCell ref="B403:O403"/>
    <mergeCell ref="Q403:T403"/>
    <mergeCell ref="U403:V403"/>
    <mergeCell ref="Q381:T381"/>
    <mergeCell ref="Q383:T383"/>
    <mergeCell ref="B389:E389"/>
    <mergeCell ref="B391:AP391"/>
    <mergeCell ref="B393:E393"/>
    <mergeCell ref="B395:AP395"/>
    <mergeCell ref="B397:O397"/>
    <mergeCell ref="B401:O401"/>
    <mergeCell ref="Q401:T401"/>
    <mergeCell ref="B348:AP348"/>
    <mergeCell ref="B350:AR350"/>
    <mergeCell ref="B352:AP352"/>
    <mergeCell ref="B319:AP319"/>
    <mergeCell ref="C321:AP321"/>
    <mergeCell ref="C323:AP323"/>
    <mergeCell ref="C325:AP325"/>
    <mergeCell ref="C327:AP327"/>
    <mergeCell ref="J329:AP329"/>
    <mergeCell ref="B331:AP332"/>
    <mergeCell ref="C334:AP334"/>
    <mergeCell ref="C336:AP336"/>
    <mergeCell ref="B354:AP354"/>
    <mergeCell ref="B356:AP368"/>
    <mergeCell ref="B372:AP372"/>
    <mergeCell ref="B277:AP277"/>
    <mergeCell ref="B279:AP293"/>
    <mergeCell ref="B295:AP295"/>
    <mergeCell ref="B297:D297"/>
    <mergeCell ref="H297:I297"/>
    <mergeCell ref="B299:AP299"/>
    <mergeCell ref="B301:AP301"/>
    <mergeCell ref="B303:C303"/>
    <mergeCell ref="E303:I303"/>
    <mergeCell ref="B305:AP305"/>
    <mergeCell ref="W307:AE307"/>
    <mergeCell ref="AF307:AG307"/>
    <mergeCell ref="B309:AP309"/>
    <mergeCell ref="C311:AP311"/>
    <mergeCell ref="B313:AP313"/>
    <mergeCell ref="C315:AP315"/>
    <mergeCell ref="C317:AP317"/>
    <mergeCell ref="B338:AP338"/>
    <mergeCell ref="B340:E340"/>
    <mergeCell ref="B342:AP342"/>
    <mergeCell ref="B346:E346"/>
    <mergeCell ref="B230:AP230"/>
    <mergeCell ref="B232:AP232"/>
    <mergeCell ref="B234:AP234"/>
    <mergeCell ref="C236:AP236"/>
    <mergeCell ref="C238:AP238"/>
    <mergeCell ref="B241:AP241"/>
    <mergeCell ref="C245:AP245"/>
    <mergeCell ref="C247:AP247"/>
    <mergeCell ref="C249:AP249"/>
    <mergeCell ref="C251:AP251"/>
    <mergeCell ref="C253:AP253"/>
    <mergeCell ref="C255:H255"/>
    <mergeCell ref="I255:AG255"/>
    <mergeCell ref="B257:AP257"/>
    <mergeCell ref="B259:AP273"/>
    <mergeCell ref="A274:AP274"/>
    <mergeCell ref="B276:AP276"/>
    <mergeCell ref="B243:AP243"/>
    <mergeCell ref="B204:O204"/>
    <mergeCell ref="B206:O206"/>
    <mergeCell ref="Q206:AK206"/>
    <mergeCell ref="AM206:AP206"/>
    <mergeCell ref="C163:AB163"/>
    <mergeCell ref="B208:O208"/>
    <mergeCell ref="Q208:T208"/>
    <mergeCell ref="V208:AP208"/>
    <mergeCell ref="B186:AP187"/>
    <mergeCell ref="C189:AP189"/>
    <mergeCell ref="C191:AP191"/>
    <mergeCell ref="B193:AP193"/>
    <mergeCell ref="B195:O195"/>
    <mergeCell ref="Q195:AP196"/>
    <mergeCell ref="B200:O200"/>
    <mergeCell ref="Q200:AK200"/>
    <mergeCell ref="AM200:AP200"/>
    <mergeCell ref="B198:O198"/>
    <mergeCell ref="B202:O202"/>
    <mergeCell ref="Q202:T202"/>
    <mergeCell ref="V202:AP202"/>
    <mergeCell ref="C180:AP180"/>
    <mergeCell ref="B160:AP161"/>
    <mergeCell ref="AE163:AP163"/>
    <mergeCell ref="C164:AC164"/>
    <mergeCell ref="Q147:AP147"/>
    <mergeCell ref="B168:AP168"/>
    <mergeCell ref="C184:AP184"/>
    <mergeCell ref="B143:O143"/>
    <mergeCell ref="Q143:AP143"/>
    <mergeCell ref="B145:O145"/>
    <mergeCell ref="Q145:AP145"/>
    <mergeCell ref="B147:O147"/>
    <mergeCell ref="B149:AP150"/>
    <mergeCell ref="C152:G152"/>
    <mergeCell ref="C154:G154"/>
    <mergeCell ref="B156:AP156"/>
    <mergeCell ref="B114:O114"/>
    <mergeCell ref="B87:O87"/>
    <mergeCell ref="Q87:T87"/>
    <mergeCell ref="V87:AP87"/>
    <mergeCell ref="B104:O104"/>
    <mergeCell ref="Q92:AP92"/>
    <mergeCell ref="B106:O106"/>
    <mergeCell ref="B96:O96"/>
    <mergeCell ref="B108:AP108"/>
    <mergeCell ref="B112:O112"/>
    <mergeCell ref="Q112:AP112"/>
    <mergeCell ref="Q98:AP98"/>
    <mergeCell ref="Q106:T106"/>
    <mergeCell ref="V106:AP106"/>
    <mergeCell ref="Q114:AP114"/>
    <mergeCell ref="B102:O102"/>
    <mergeCell ref="Q102:AP102"/>
    <mergeCell ref="Q104:AK104"/>
    <mergeCell ref="AM104:AP104"/>
    <mergeCell ref="B90:AP90"/>
    <mergeCell ref="B92:O92"/>
    <mergeCell ref="B75:O75"/>
    <mergeCell ref="Q75:AK75"/>
    <mergeCell ref="AM75:AP75"/>
    <mergeCell ref="B77:O77"/>
    <mergeCell ref="Q77:T77"/>
    <mergeCell ref="V77:AP77"/>
    <mergeCell ref="AM85:AP85"/>
    <mergeCell ref="B100:AP100"/>
    <mergeCell ref="Q94:AK94"/>
    <mergeCell ref="AM94:AP94"/>
    <mergeCell ref="Q96:T96"/>
    <mergeCell ref="V96:AP96"/>
    <mergeCell ref="B85:O85"/>
    <mergeCell ref="Q85:AK85"/>
    <mergeCell ref="B79:O79"/>
    <mergeCell ref="B81:AP81"/>
    <mergeCell ref="B83:O83"/>
    <mergeCell ref="Q83:AP83"/>
    <mergeCell ref="X487:AC487"/>
    <mergeCell ref="AD487:AE487"/>
    <mergeCell ref="AD489:AE489"/>
    <mergeCell ref="AG489:AJ489"/>
    <mergeCell ref="B487:E487"/>
    <mergeCell ref="G487:L487"/>
    <mergeCell ref="W439:X439"/>
    <mergeCell ref="B441:O441"/>
    <mergeCell ref="Q439:V439"/>
    <mergeCell ref="B439:O439"/>
    <mergeCell ref="B447:AP447"/>
    <mergeCell ref="B449:AP449"/>
    <mergeCell ref="B451:AP452"/>
    <mergeCell ref="B454:AP455"/>
    <mergeCell ref="B456:AP456"/>
    <mergeCell ref="B458:F459"/>
    <mergeCell ref="I458:Q459"/>
    <mergeCell ref="S458:V459"/>
    <mergeCell ref="X458:AN459"/>
    <mergeCell ref="B461:E461"/>
    <mergeCell ref="I461:N461"/>
    <mergeCell ref="S461:V461"/>
    <mergeCell ref="AF461:AK461"/>
    <mergeCell ref="AL461:AM461"/>
    <mergeCell ref="M489:N489"/>
    <mergeCell ref="P489:S489"/>
    <mergeCell ref="AK491:AN491"/>
    <mergeCell ref="AO491:AP491"/>
    <mergeCell ref="B512:E513"/>
    <mergeCell ref="G512:N513"/>
    <mergeCell ref="P512:S513"/>
    <mergeCell ref="U512:AE513"/>
    <mergeCell ref="AG512:AO513"/>
    <mergeCell ref="AJ519:AO519"/>
    <mergeCell ref="AG487:AJ487"/>
    <mergeCell ref="M487:N487"/>
    <mergeCell ref="B525:O525"/>
    <mergeCell ref="Q525:V525"/>
    <mergeCell ref="B521:AP521"/>
    <mergeCell ref="B499:E499"/>
    <mergeCell ref="I499:N499"/>
    <mergeCell ref="S499:V499"/>
    <mergeCell ref="AB499:AG499"/>
    <mergeCell ref="B501:E501"/>
    <mergeCell ref="I501:N501"/>
    <mergeCell ref="S501:V501"/>
    <mergeCell ref="AB501:AG501"/>
    <mergeCell ref="B503:E503"/>
    <mergeCell ref="I503:N503"/>
    <mergeCell ref="X515:AC515"/>
    <mergeCell ref="AD515:AE515"/>
    <mergeCell ref="AG515:AJ515"/>
    <mergeCell ref="B517:E517"/>
    <mergeCell ref="B493:AP493"/>
    <mergeCell ref="P487:S487"/>
    <mergeCell ref="B489:E489"/>
    <mergeCell ref="G489:L489"/>
    <mergeCell ref="Q531:V531"/>
    <mergeCell ref="B736:AP736"/>
    <mergeCell ref="B735:AP735"/>
    <mergeCell ref="B630:P630"/>
    <mergeCell ref="AH575:AI575"/>
    <mergeCell ref="AH569:AI569"/>
    <mergeCell ref="W569:X569"/>
    <mergeCell ref="W575:X575"/>
    <mergeCell ref="Z569:AG569"/>
    <mergeCell ref="Q575:V575"/>
    <mergeCell ref="B575:O575"/>
    <mergeCell ref="C705:AP705"/>
    <mergeCell ref="Z647:AA647"/>
    <mergeCell ref="Z642:AA642"/>
    <mergeCell ref="R642:Y642"/>
    <mergeCell ref="R649:Y649"/>
    <mergeCell ref="R647:Y647"/>
    <mergeCell ref="B649:P649"/>
    <mergeCell ref="Z649:AA649"/>
    <mergeCell ref="Q597:X597"/>
    <mergeCell ref="Z597:AD597"/>
    <mergeCell ref="W611:X611"/>
    <mergeCell ref="Z611:AG611"/>
    <mergeCell ref="AH611:AI611"/>
    <mergeCell ref="B20:AP21"/>
    <mergeCell ref="AE52:AP52"/>
    <mergeCell ref="C52:AD52"/>
    <mergeCell ref="B28:AP28"/>
    <mergeCell ref="B651:P651"/>
    <mergeCell ref="B715:AP715"/>
    <mergeCell ref="C703:AP703"/>
    <mergeCell ref="C707:AP707"/>
    <mergeCell ref="B674:N674"/>
    <mergeCell ref="B60:AP60"/>
    <mergeCell ref="C38:N38"/>
    <mergeCell ref="C64:AP64"/>
    <mergeCell ref="B66:AP66"/>
    <mergeCell ref="B110:O110"/>
    <mergeCell ref="Q110:AP110"/>
    <mergeCell ref="C58:AP58"/>
    <mergeCell ref="B94:O94"/>
    <mergeCell ref="B98:O98"/>
    <mergeCell ref="B54:AP54"/>
    <mergeCell ref="AC68:AF68"/>
    <mergeCell ref="B383:O383"/>
    <mergeCell ref="AH68:AK68"/>
    <mergeCell ref="AM68:AP68"/>
    <mergeCell ref="B437:AP437"/>
    <mergeCell ref="B42:AP42"/>
    <mergeCell ref="C44:AP44"/>
    <mergeCell ref="C50:AP50"/>
    <mergeCell ref="B40:AP40"/>
    <mergeCell ref="B34:AP34"/>
    <mergeCell ref="Q38:AB38"/>
    <mergeCell ref="Q36:AB36"/>
    <mergeCell ref="C46:AP46"/>
    <mergeCell ref="C48:AP48"/>
    <mergeCell ref="C68:V68"/>
    <mergeCell ref="X68:AA68"/>
    <mergeCell ref="C69:AP69"/>
    <mergeCell ref="B71:AP71"/>
    <mergeCell ref="C56:AP56"/>
    <mergeCell ref="C62:AP62"/>
    <mergeCell ref="B73:O73"/>
    <mergeCell ref="Q73:AP73"/>
    <mergeCell ref="B2:AF4"/>
    <mergeCell ref="B15:AP16"/>
    <mergeCell ref="AE38:AP38"/>
    <mergeCell ref="AE36:AP36"/>
    <mergeCell ref="H11:I11"/>
    <mergeCell ref="C36:N36"/>
    <mergeCell ref="C32:N32"/>
    <mergeCell ref="J11:Q11"/>
    <mergeCell ref="J25:AP25"/>
    <mergeCell ref="B25:C25"/>
    <mergeCell ref="D25:I25"/>
    <mergeCell ref="B26:AP26"/>
    <mergeCell ref="B23:AP23"/>
    <mergeCell ref="AH8:AP8"/>
    <mergeCell ref="AH9:AP9"/>
    <mergeCell ref="AI10:AP11"/>
    <mergeCell ref="AG2:AP2"/>
    <mergeCell ref="AH7:AP7"/>
    <mergeCell ref="B30:AP30"/>
    <mergeCell ref="Q32:AB32"/>
    <mergeCell ref="B13:AP13"/>
    <mergeCell ref="B6:AP6"/>
    <mergeCell ref="AE32:AP32"/>
    <mergeCell ref="B18:AP18"/>
    <mergeCell ref="G517:L517"/>
    <mergeCell ref="M517:N517"/>
    <mergeCell ref="P517:S517"/>
    <mergeCell ref="X517:AC517"/>
    <mergeCell ref="AD517:AE517"/>
    <mergeCell ref="S503:V503"/>
    <mergeCell ref="AB503:AG503"/>
    <mergeCell ref="AG517:AJ517"/>
    <mergeCell ref="B509:AP510"/>
    <mergeCell ref="B515:E515"/>
    <mergeCell ref="G515:L515"/>
    <mergeCell ref="M515:N515"/>
    <mergeCell ref="P515:S515"/>
    <mergeCell ref="U401:V401"/>
    <mergeCell ref="B409:O409"/>
    <mergeCell ref="Q409:T409"/>
    <mergeCell ref="U409:V409"/>
    <mergeCell ref="B411:O411"/>
    <mergeCell ref="Q445:V445"/>
    <mergeCell ref="W445:X445"/>
    <mergeCell ref="W441:X441"/>
    <mergeCell ref="Q441:V441"/>
    <mergeCell ref="U414:V414"/>
    <mergeCell ref="B416:AP416"/>
    <mergeCell ref="B445:O445"/>
    <mergeCell ref="B443:O443"/>
    <mergeCell ref="Q443:V443"/>
    <mergeCell ref="W443:X443"/>
    <mergeCell ref="B121:AP121"/>
    <mergeCell ref="C123:AP123"/>
    <mergeCell ref="C125:AP125"/>
    <mergeCell ref="B127:AP127"/>
    <mergeCell ref="B129:AP129"/>
    <mergeCell ref="C182:AP182"/>
    <mergeCell ref="B399:O399"/>
    <mergeCell ref="C131:AP131"/>
    <mergeCell ref="C133:AP133"/>
    <mergeCell ref="B135:AP135"/>
    <mergeCell ref="B137:O137"/>
    <mergeCell ref="Q399:T399"/>
    <mergeCell ref="U399:V399"/>
    <mergeCell ref="B213:AP213"/>
    <mergeCell ref="C215:AP215"/>
    <mergeCell ref="Q137:AP137"/>
    <mergeCell ref="B139:O139"/>
    <mergeCell ref="D217:AP222"/>
    <mergeCell ref="D224:AP226"/>
    <mergeCell ref="C228:AP228"/>
    <mergeCell ref="B210:AP210"/>
    <mergeCell ref="B212:C212"/>
    <mergeCell ref="D212:T212"/>
    <mergeCell ref="V141:AP141"/>
    <mergeCell ref="V117:X117"/>
    <mergeCell ref="B116:O116"/>
    <mergeCell ref="B117:O117"/>
    <mergeCell ref="B119:O119"/>
    <mergeCell ref="B170:AP170"/>
    <mergeCell ref="C172:AP172"/>
    <mergeCell ref="C174:AP174"/>
    <mergeCell ref="B176:AP176"/>
    <mergeCell ref="B178:AP178"/>
    <mergeCell ref="Q116:V116"/>
    <mergeCell ref="AF116:AG116"/>
    <mergeCell ref="AI116:AN116"/>
    <mergeCell ref="AO116:AP116"/>
    <mergeCell ref="AB117:AC117"/>
    <mergeCell ref="Q119:R119"/>
    <mergeCell ref="V119:X119"/>
    <mergeCell ref="AB119:AC119"/>
    <mergeCell ref="W116:X116"/>
    <mergeCell ref="Z116:AE116"/>
    <mergeCell ref="Q117:R117"/>
    <mergeCell ref="Q139:AK139"/>
    <mergeCell ref="AM139:AP139"/>
    <mergeCell ref="B141:O141"/>
    <mergeCell ref="Q141:T141"/>
    <mergeCell ref="AF599:AG599"/>
    <mergeCell ref="AI599:AM599"/>
    <mergeCell ref="B577:AP577"/>
    <mergeCell ref="B573:O573"/>
    <mergeCell ref="Q573:V573"/>
    <mergeCell ref="W573:X573"/>
    <mergeCell ref="Z573:AG573"/>
    <mergeCell ref="B579:AP579"/>
    <mergeCell ref="B581:AP581"/>
    <mergeCell ref="B583:I583"/>
    <mergeCell ref="J583:K583"/>
    <mergeCell ref="B585:AP585"/>
    <mergeCell ref="B587:AR587"/>
    <mergeCell ref="AI597:AO597"/>
    <mergeCell ref="AH573:AI573"/>
    <mergeCell ref="Z575:AG575"/>
    <mergeCell ref="B599:O599"/>
    <mergeCell ref="B559:O559"/>
    <mergeCell ref="Q559:V559"/>
    <mergeCell ref="W559:X559"/>
    <mergeCell ref="Z559:AE559"/>
    <mergeCell ref="AI559:AM559"/>
    <mergeCell ref="W561:X561"/>
    <mergeCell ref="Z561:AE561"/>
    <mergeCell ref="AF561:AG561"/>
    <mergeCell ref="B693:AP695"/>
    <mergeCell ref="Z567:AI567"/>
    <mergeCell ref="B571:O571"/>
    <mergeCell ref="Q569:V569"/>
    <mergeCell ref="B569:O569"/>
    <mergeCell ref="Q571:V571"/>
    <mergeCell ref="W571:X571"/>
    <mergeCell ref="Z571:AG571"/>
    <mergeCell ref="AH571:AI571"/>
    <mergeCell ref="B595:T595"/>
    <mergeCell ref="U595:AK595"/>
    <mergeCell ref="B588:AP594"/>
    <mergeCell ref="B621:AP624"/>
    <mergeCell ref="Q599:V599"/>
    <mergeCell ref="W599:X599"/>
    <mergeCell ref="Z599:AE599"/>
    <mergeCell ref="U212:AP212"/>
    <mergeCell ref="B555:T555"/>
    <mergeCell ref="U555:AK555"/>
    <mergeCell ref="Z557:AD557"/>
    <mergeCell ref="AI557:AO557"/>
    <mergeCell ref="B548:AP554"/>
    <mergeCell ref="B385:O385"/>
    <mergeCell ref="U407:V407"/>
    <mergeCell ref="Q411:T411"/>
    <mergeCell ref="U411:V411"/>
    <mergeCell ref="B413:O414"/>
    <mergeCell ref="Q414:T414"/>
    <mergeCell ref="B423:O423"/>
    <mergeCell ref="B523:O523"/>
    <mergeCell ref="Q523:V523"/>
    <mergeCell ref="W523:X523"/>
    <mergeCell ref="X489:AC489"/>
    <mergeCell ref="B435:G435"/>
    <mergeCell ref="H435:I435"/>
    <mergeCell ref="Q427:V427"/>
    <mergeCell ref="B433:AP433"/>
    <mergeCell ref="W425:X425"/>
    <mergeCell ref="W427:X427"/>
    <mergeCell ref="B427:O427"/>
    <mergeCell ref="B733:AP734"/>
    <mergeCell ref="B491:AJ491"/>
    <mergeCell ref="B343:AP344"/>
    <mergeCell ref="B374:AP375"/>
    <mergeCell ref="B494:AP495"/>
    <mergeCell ref="B496:F497"/>
    <mergeCell ref="I496:P497"/>
    <mergeCell ref="S496:V497"/>
    <mergeCell ref="Y496:AI497"/>
    <mergeCell ref="B505:AP508"/>
    <mergeCell ref="B563:O563"/>
    <mergeCell ref="Q563:V563"/>
    <mergeCell ref="W563:X563"/>
    <mergeCell ref="Z563:AE563"/>
    <mergeCell ref="W531:X531"/>
    <mergeCell ref="AF559:AG559"/>
    <mergeCell ref="B565:AP565"/>
    <mergeCell ref="Q567:X567"/>
    <mergeCell ref="B545:AP545"/>
    <mergeCell ref="B547:AP547"/>
    <mergeCell ref="Q557:X557"/>
    <mergeCell ref="AI561:AM561"/>
    <mergeCell ref="B561:O561"/>
    <mergeCell ref="Q561:V561"/>
  </mergeCells>
  <dataValidations count="22">
    <dataValidation type="whole" operator="greaterThanOrEqual" allowBlank="1" showInputMessage="1" showErrorMessage="1" error="De waarde die u invult, mag enkel uit gehele getallen bestaan." sqref="Q599:V599 Q601:V601 Q603:V603 Q609:V609 Q611:V611 Q613:V613 Q615:V615 Q569:V569 Q571:V571 Q573:V573 Q575:V575 Q559:V559 Q561:V561 Q563:V563 Q537:V537 Q539:V539 Q541:V541 Q543:V543 Q533:V533 Q531:V531 Q529:V529 Q527:V527 Q525:V525 Q523:V523 G515:L515 G517:L517 I499:N499 I501:N501 I503:N503 G487:L487 G489:L490 I475:N475 I473:N473 I471:N471 I469:N469 I467:N467 I465:N465 I463:N463 I461:N461 Q411:T411 Q409:T409 Q407:T407 Q405:T405 Q403:T403 Q401:T401 Q399:T399 Q397:T397 B389:E389 B393:E393 Q381:T381 Q383:T383" xr:uid="{298ACBC5-11BF-4351-AB13-8FBAE7DD33E6}">
      <formula1>0</formula1>
    </dataValidation>
    <dataValidation type="whole" allowBlank="1" showInputMessage="1" showErrorMessage="1" error="De waarde die u invult, moet tussen 0000 en 9999 liggen." sqref="S463:V463 S461:V461 S465:V465 S467:V467 S469:V469 S471:V471 S473:V473 S475:V475 P487:S487 P489:S490 S499:V499 S501:V501 S503:V503 P515:S515 P517:S517" xr:uid="{80EAA8EB-E87D-440A-BDF1-4DEAFDCD8EAE}">
      <formula1>0</formula1>
      <formula2>9999</formula2>
    </dataValidation>
    <dataValidation type="whole" allowBlank="1" showInputMessage="1" showErrorMessage="1" error="De waarde die u invult, moet tussen 0 en 1 liggen." sqref="Y119 Y117" xr:uid="{AC69B434-FCC8-4978-8231-4BFCC7234318}">
      <formula1>0</formula1>
      <formula2>1</formula2>
    </dataValidation>
    <dataValidation type="whole" allowBlank="1" showInputMessage="1" showErrorMessage="1" error="De waarde die u invult, moet tussen 0000 en 9999 liggen." sqref="AB718:AE718 J297:M297 AD117:AG117 AD119:AG119" xr:uid="{57F599E9-35C0-467B-8287-897C701A6DC4}">
      <formula1>0</formula1>
      <formula2>9</formula2>
    </dataValidation>
    <dataValidation type="whole" allowBlank="1" showInputMessage="1" showErrorMessage="1" error="De waarde die u invult, moet tussen 0 en 3 liggen." sqref="S117 S119" xr:uid="{05A70962-FCE3-4598-A474-B77B79E143D8}">
      <formula1>0</formula1>
      <formula2>3</formula2>
    </dataValidation>
    <dataValidation type="whole" allowBlank="1" showInputMessage="1" showErrorMessage="1" error="De waarde die u invult, moet tussen 1 en 9 liggen." sqref="Z117 Z119 T117 T119" xr:uid="{93B34A90-D8FC-4F24-8B4F-9CA2F67440E2}">
      <formula1>0</formula1>
      <formula2>9</formula2>
    </dataValidation>
    <dataValidation type="whole" allowBlank="1" showInputMessage="1" showErrorMessage="1" error="De waarde die u invult, mag enkel uit gehele getallen bestaan." sqref="B303:C303" xr:uid="{FEA08377-6DBF-42CD-9BA8-BEE7CED7D6F2}">
      <formula1>0</formula1>
      <formula2>99</formula2>
    </dataValidation>
    <dataValidation type="whole" operator="greaterThanOrEqual" allowBlank="1" showInputMessage="1" showErrorMessage="1" error="De waarde die u invult, moet steeds groter of gelijk zijn aan nul." sqref="B340:E340 B346:E346" xr:uid="{3F668366-39B3-45AA-A590-C75BF4E56A25}">
      <formula1>0</formula1>
    </dataValidation>
    <dataValidation type="whole" allowBlank="1" showInputMessage="1" showErrorMessage="1" error="De waarde die u invult moet tussen nul en negen liggen." sqref="K152:X152" xr:uid="{E2EC5458-D8FC-4522-AB86-B302C7F6FD98}">
      <formula1>0</formula1>
      <formula2>9</formula2>
    </dataValidation>
    <dataValidation type="whole" allowBlank="1" showInputMessage="1" showErrorMessage="1" error="De waarde die u invult, mag enkel gehele getallen bevatten." sqref="Q79:T79 V79:X79 Z79:AB79" xr:uid="{E753E316-629F-49F7-B26F-E062937DC49A}">
      <formula1>0</formula1>
      <formula2>9</formula2>
    </dataValidation>
    <dataValidation type="whole" allowBlank="1" showInputMessage="1" showErrorMessage="1" error="De waarde die u invult, moet tussen 1000 en 9999 liggen." sqref="Q77:T77 Q202:T202 Q106:T106 Q141:T141 Q96:T96 Q87:T87 Q208:T209 Q215:T215 Q217:T222 Q224:T226" xr:uid="{AC684F1B-708D-4A3D-A1A0-ED9A7AB493B6}">
      <formula1>1000</formula1>
      <formula2>9999</formula2>
    </dataValidation>
    <dataValidation type="whole" allowBlank="1" showInputMessage="1" showErrorMessage="1" error="De waarde die u invult, moet tussen nul en negen liggen." sqref="F297" xr:uid="{6440DF68-F563-4F0B-BCC5-26F323EC0811}">
      <formula1>0</formula1>
      <formula2>9</formula2>
    </dataValidation>
    <dataValidation type="whole" allowBlank="1" showInputMessage="1" showErrorMessage="1" error="De waarde die u invult, moet tussen 0 en 9 liggen." sqref="R718 X718" xr:uid="{1B628808-433D-4475-9112-735AB53B7024}">
      <formula1>0</formula1>
      <formula2>9</formula2>
    </dataValidation>
    <dataValidation type="whole" allowBlank="1" showInputMessage="1" showErrorMessage="1" error="De waarde die u invult, moet tussen nul en één liggen." sqref="W718 E297" xr:uid="{2929C71F-805F-4BFB-B338-4387301612F8}">
      <formula1>0</formula1>
      <formula2>1</formula2>
    </dataValidation>
    <dataValidation type="whole" allowBlank="1" showInputMessage="1" showErrorMessage="1" error="De waarde die u invult, moet tussen nul en drie liggen." sqref="Q718" xr:uid="{6F4CF97B-AF9B-4681-8DD2-617B14EF3D57}">
      <formula1>0</formula1>
      <formula2>3</formula2>
    </dataValidation>
    <dataValidation type="whole" allowBlank="1" showInputMessage="1" showErrorMessage="1" sqref="Y118" xr:uid="{C36BE68A-23A1-4AF9-9097-2C561B06A2F1}">
      <formula1>0</formula1>
      <formula2>1</formula2>
    </dataValidation>
    <dataValidation type="whole" allowBlank="1" showInputMessage="1" showErrorMessage="1" sqref="S118" xr:uid="{3047E239-1584-4EC5-ACFF-9D254291AA96}">
      <formula1>0</formula1>
      <formula2>3</formula2>
    </dataValidation>
    <dataValidation type="whole" operator="greaterThanOrEqual" allowBlank="1" showInputMessage="1" showErrorMessage="1" sqref="Q116:V116 Z116:AE116 AI116:AN116" xr:uid="{2C60A1E3-1538-48C2-A14C-4D300EC5C59D}">
      <formula1>0</formula1>
    </dataValidation>
    <dataValidation type="whole" allowBlank="1" showInputMessage="1" showErrorMessage="1" sqref="B158:E158 G158:I158 K158:M158 T118 Z118 AD118:AG118" xr:uid="{F5E44456-89B2-4DC0-8959-BC5B258F6887}">
      <formula1>0</formula1>
      <formula2>9</formula2>
    </dataValidation>
    <dataValidation type="decimal" operator="greaterThanOrEqual" allowBlank="1" showInputMessage="1" showErrorMessage="1" error="De waarde die u invult, moet steeds groter of gelijk zijn aan nul." sqref="W307:AE307 R655:Y655 R653:Y653 R651:Y651 R649:Y649 R626:Y626 Z609:AG609 Z611:AG611 Z613:AG613 Z615:AG615 Z599:AE599 Z601:AE601 B583:I583 Z569:AG569 Z571:AG571 Z573:AG573 Z575:AG575 Z559:AE559 Z561:AE561" xr:uid="{928224E1-FFD6-4157-A71B-25498E2C9787}">
      <formula1>0</formula1>
    </dataValidation>
    <dataValidation type="whole" operator="greaterThan" allowBlank="1" showInputMessage="1" showErrorMessage="1" error="De waarde moet groter of gelijk aan nul zijn" sqref="P498" xr:uid="{291754DC-EFC6-4AFB-AA2A-80E4F57B2048}">
      <formula1>0</formula1>
    </dataValidation>
    <dataValidation type="whole" operator="greaterThanOrEqual" allowBlank="1" showInputMessage="1" showErrorMessage="1" error="De waarde moet groter of gelijk aan nul zijn" sqref="AL499" xr:uid="{3F06F847-F022-4080-A139-D6224478C129}">
      <formula1>0</formula1>
    </dataValidation>
  </dataValidations>
  <hyperlinks>
    <hyperlink ref="B11" r:id="rId1" xr:uid="{1DF27C90-67BD-4E7A-AF6E-6B4DEC735C27}"/>
    <hyperlink ref="J11" r:id="rId2" xr:uid="{0848DD7E-3D91-4664-8CAA-BA05862FF37B}"/>
    <hyperlink ref="D25" r:id="rId3" xr:uid="{4ABB4FA0-2460-4747-8D8A-64BFDFE3486B}"/>
    <hyperlink ref="U555" r:id="rId4" xr:uid="{F9D78AAB-768D-48D4-A5DF-CD5BE803199A}"/>
    <hyperlink ref="B732" r:id="rId5" xr:uid="{F9688894-3E78-42D8-B12F-8DBF9EA78941}"/>
    <hyperlink ref="U595" r:id="rId6" xr:uid="{B390DCD5-DD2D-4EE8-8860-D35C68033D93}"/>
    <hyperlink ref="D212" r:id="rId7" xr:uid="{BD0CF4B8-55B7-4694-95F2-22CD3A4AF804}"/>
  </hyperlinks>
  <pageMargins left="0.23622047244094491" right="0.23622047244094491" top="0.74803149606299213" bottom="0.74803149606299213" header="0.31496062992125984" footer="0.31496062992125984"/>
  <pageSetup paperSize="9" orientation="portrait" r:id="rId8"/>
  <headerFooter>
    <oddFooter>&amp;LSubsidieaanvraag voor een infrastructuurproject in het gewoon basisonderwijs&amp;RPagina &amp;P van &amp;N</oddFooter>
  </headerFooter>
  <rowBreaks count="8" manualBreakCount="8">
    <brk id="126" max="43" man="1"/>
    <brk id="185" max="43" man="1"/>
    <brk id="330" max="43" man="1"/>
    <brk id="432" max="43" man="1"/>
    <brk id="492" max="43" man="1"/>
    <brk id="544" max="43" man="1"/>
    <brk id="616" max="43" man="1"/>
    <brk id="685" max="43" man="1"/>
  </rowBreaks>
  <drawing r:id="rId9"/>
  <legacyDrawing r:id="rId10"/>
  <mc:AlternateContent xmlns:mc="http://schemas.openxmlformats.org/markup-compatibility/2006">
    <mc:Choice Requires="x14">
      <controls>
        <mc:AlternateContent xmlns:mc="http://schemas.openxmlformats.org/markup-compatibility/2006">
          <mc:Choice Requires="x14">
            <control shapeId="1026" r:id="rId11" name="RB_OnderwijsNet_Vrij">
              <controlPr defaultSize="0" autoFill="0" autoLine="0" autoPict="0">
                <anchor moveWithCells="1">
                  <from>
                    <xdr:col>0</xdr:col>
                    <xdr:colOff>160020</xdr:colOff>
                    <xdr:row>29</xdr:row>
                    <xdr:rowOff>182880</xdr:rowOff>
                  </from>
                  <to>
                    <xdr:col>2</xdr:col>
                    <xdr:colOff>121920</xdr:colOff>
                    <xdr:row>32</xdr:row>
                    <xdr:rowOff>7620</xdr:rowOff>
                  </to>
                </anchor>
              </controlPr>
            </control>
          </mc:Choice>
        </mc:AlternateContent>
        <mc:AlternateContent xmlns:mc="http://schemas.openxmlformats.org/markup-compatibility/2006">
          <mc:Choice Requires="x14">
            <control shapeId="1027" r:id="rId12" name="RB_OnderwijsNet_Gem">
              <controlPr defaultSize="0" autoFill="0" autoLine="0" autoPict="0">
                <anchor moveWithCells="1">
                  <from>
                    <xdr:col>14</xdr:col>
                    <xdr:colOff>106680</xdr:colOff>
                    <xdr:row>29</xdr:row>
                    <xdr:rowOff>182880</xdr:rowOff>
                  </from>
                  <to>
                    <xdr:col>16</xdr:col>
                    <xdr:colOff>121920</xdr:colOff>
                    <xdr:row>32</xdr:row>
                    <xdr:rowOff>7620</xdr:rowOff>
                  </to>
                </anchor>
              </controlPr>
            </control>
          </mc:Choice>
        </mc:AlternateContent>
        <mc:AlternateContent xmlns:mc="http://schemas.openxmlformats.org/markup-compatibility/2006">
          <mc:Choice Requires="x14">
            <control shapeId="1028" r:id="rId13" name="RB_OnderwijsNet_Prov">
              <controlPr defaultSize="0" autoFill="0" autoLine="0" autoPict="0">
                <anchor moveWithCells="1">
                  <from>
                    <xdr:col>28</xdr:col>
                    <xdr:colOff>106680</xdr:colOff>
                    <xdr:row>29</xdr:row>
                    <xdr:rowOff>182880</xdr:rowOff>
                  </from>
                  <to>
                    <xdr:col>30</xdr:col>
                    <xdr:colOff>121920</xdr:colOff>
                    <xdr:row>32</xdr:row>
                    <xdr:rowOff>7620</xdr:rowOff>
                  </to>
                </anchor>
              </controlPr>
            </control>
          </mc:Choice>
        </mc:AlternateContent>
        <mc:AlternateContent xmlns:mc="http://schemas.openxmlformats.org/markup-compatibility/2006">
          <mc:Choice Requires="x14">
            <control shapeId="1029" r:id="rId14" name="RB_Op_Wachtlijst_True">
              <controlPr defaultSize="0" autoFill="0" autoLine="0" autoPict="0">
                <anchor moveWithCells="1">
                  <from>
                    <xdr:col>0</xdr:col>
                    <xdr:colOff>160020</xdr:colOff>
                    <xdr:row>66</xdr:row>
                    <xdr:rowOff>0</xdr:rowOff>
                  </from>
                  <to>
                    <xdr:col>2</xdr:col>
                    <xdr:colOff>121920</xdr:colOff>
                    <xdr:row>68</xdr:row>
                    <xdr:rowOff>0</xdr:rowOff>
                  </to>
                </anchor>
              </controlPr>
            </control>
          </mc:Choice>
        </mc:AlternateContent>
        <mc:AlternateContent xmlns:mc="http://schemas.openxmlformats.org/markup-compatibility/2006">
          <mc:Choice Requires="x14">
            <control shapeId="1030" r:id="rId15" name="RB_Op_Wachtlijst_False">
              <controlPr defaultSize="0" autoFill="0" autoLine="0" autoPict="0">
                <anchor moveWithCells="1">
                  <from>
                    <xdr:col>0</xdr:col>
                    <xdr:colOff>160020</xdr:colOff>
                    <xdr:row>68</xdr:row>
                    <xdr:rowOff>0</xdr:rowOff>
                  </from>
                  <to>
                    <xdr:col>2</xdr:col>
                    <xdr:colOff>121920</xdr:colOff>
                    <xdr:row>69</xdr:row>
                    <xdr:rowOff>30480</xdr:rowOff>
                  </to>
                </anchor>
              </controlPr>
            </control>
          </mc:Choice>
        </mc:AlternateContent>
        <mc:AlternateContent xmlns:mc="http://schemas.openxmlformats.org/markup-compatibility/2006">
          <mc:Choice Requires="x14">
            <control shapeId="1031" r:id="rId16" name="RB_CritRationalisatieProgr_True">
              <controlPr defaultSize="0" autoFill="0" autoLine="0" autoPict="0">
                <anchor moveWithCells="1">
                  <from>
                    <xdr:col>0</xdr:col>
                    <xdr:colOff>160020</xdr:colOff>
                    <xdr:row>171</xdr:row>
                    <xdr:rowOff>0</xdr:rowOff>
                  </from>
                  <to>
                    <xdr:col>2</xdr:col>
                    <xdr:colOff>114300</xdr:colOff>
                    <xdr:row>173</xdr:row>
                    <xdr:rowOff>0</xdr:rowOff>
                  </to>
                </anchor>
              </controlPr>
            </control>
          </mc:Choice>
        </mc:AlternateContent>
        <mc:AlternateContent xmlns:mc="http://schemas.openxmlformats.org/markup-compatibility/2006">
          <mc:Choice Requires="x14">
            <control shapeId="1032" r:id="rId17" name="RB_CritRationalisatieProgr_F">
              <controlPr defaultSize="0" autoFill="0" autoLine="0" autoPict="0">
                <anchor moveWithCells="1">
                  <from>
                    <xdr:col>0</xdr:col>
                    <xdr:colOff>160020</xdr:colOff>
                    <xdr:row>171</xdr:row>
                    <xdr:rowOff>175260</xdr:rowOff>
                  </from>
                  <to>
                    <xdr:col>2</xdr:col>
                    <xdr:colOff>45720</xdr:colOff>
                    <xdr:row>173</xdr:row>
                    <xdr:rowOff>167640</xdr:rowOff>
                  </to>
                </anchor>
              </controlPr>
            </control>
          </mc:Choice>
        </mc:AlternateContent>
        <mc:AlternateContent xmlns:mc="http://schemas.openxmlformats.org/markup-compatibility/2006">
          <mc:Choice Requires="x14">
            <control shapeId="1033" r:id="rId18" name="RB_Eigenaar">
              <controlPr defaultSize="0" autoFill="0" autoLine="0" autoPict="0">
                <anchor moveWithCells="1">
                  <from>
                    <xdr:col>0</xdr:col>
                    <xdr:colOff>160020</xdr:colOff>
                    <xdr:row>178</xdr:row>
                    <xdr:rowOff>0</xdr:rowOff>
                  </from>
                  <to>
                    <xdr:col>2</xdr:col>
                    <xdr:colOff>83820</xdr:colOff>
                    <xdr:row>181</xdr:row>
                    <xdr:rowOff>0</xdr:rowOff>
                  </to>
                </anchor>
              </controlPr>
            </control>
          </mc:Choice>
        </mc:AlternateContent>
        <mc:AlternateContent xmlns:mc="http://schemas.openxmlformats.org/markup-compatibility/2006">
          <mc:Choice Requires="x14">
            <control shapeId="1034" r:id="rId19" name="RB_HouderZakelijkRecht">
              <controlPr defaultSize="0" autoFill="0" autoLine="0" autoPict="0">
                <anchor moveWithCells="1">
                  <from>
                    <xdr:col>0</xdr:col>
                    <xdr:colOff>175260</xdr:colOff>
                    <xdr:row>179</xdr:row>
                    <xdr:rowOff>160020</xdr:rowOff>
                  </from>
                  <to>
                    <xdr:col>2</xdr:col>
                    <xdr:colOff>53340</xdr:colOff>
                    <xdr:row>183</xdr:row>
                    <xdr:rowOff>0</xdr:rowOff>
                  </to>
                </anchor>
              </controlPr>
            </control>
          </mc:Choice>
        </mc:AlternateContent>
        <mc:AlternateContent xmlns:mc="http://schemas.openxmlformats.org/markup-compatibility/2006">
          <mc:Choice Requires="x14">
            <control shapeId="1035" r:id="rId20" name="RB_HouderOptieZakelijkRecht">
              <controlPr defaultSize="0" autoFill="0" autoLine="0" autoPict="0">
                <anchor moveWithCells="1">
                  <from>
                    <xdr:col>0</xdr:col>
                    <xdr:colOff>167640</xdr:colOff>
                    <xdr:row>181</xdr:row>
                    <xdr:rowOff>167640</xdr:rowOff>
                  </from>
                  <to>
                    <xdr:col>2</xdr:col>
                    <xdr:colOff>60960</xdr:colOff>
                    <xdr:row>183</xdr:row>
                    <xdr:rowOff>167640</xdr:rowOff>
                  </to>
                </anchor>
              </controlPr>
            </control>
          </mc:Choice>
        </mc:AlternateContent>
        <mc:AlternateContent xmlns:mc="http://schemas.openxmlformats.org/markup-compatibility/2006">
          <mc:Choice Requires="x14">
            <control shapeId="1036" r:id="rId21" name="RB_BeschikSchoolgebVrij_True">
              <controlPr defaultSize="0" autoFill="0" autoLine="0" autoPict="0">
                <anchor moveWithCells="1">
                  <from>
                    <xdr:col>0</xdr:col>
                    <xdr:colOff>167640</xdr:colOff>
                    <xdr:row>186</xdr:row>
                    <xdr:rowOff>175260</xdr:rowOff>
                  </from>
                  <to>
                    <xdr:col>2</xdr:col>
                    <xdr:colOff>53340</xdr:colOff>
                    <xdr:row>189</xdr:row>
                    <xdr:rowOff>7620</xdr:rowOff>
                  </to>
                </anchor>
              </controlPr>
            </control>
          </mc:Choice>
        </mc:AlternateContent>
        <mc:AlternateContent xmlns:mc="http://schemas.openxmlformats.org/markup-compatibility/2006">
          <mc:Choice Requires="x14">
            <control shapeId="1037" r:id="rId22" name="RB_BeschikSchoolgebVrij_False">
              <controlPr defaultSize="0" autoFill="0" autoLine="0" autoPict="0">
                <anchor moveWithCells="1">
                  <from>
                    <xdr:col>0</xdr:col>
                    <xdr:colOff>175260</xdr:colOff>
                    <xdr:row>188</xdr:row>
                    <xdr:rowOff>152400</xdr:rowOff>
                  </from>
                  <to>
                    <xdr:col>2</xdr:col>
                    <xdr:colOff>22860</xdr:colOff>
                    <xdr:row>191</xdr:row>
                    <xdr:rowOff>7620</xdr:rowOff>
                  </to>
                </anchor>
              </controlPr>
            </control>
          </mc:Choice>
        </mc:AlternateContent>
        <mc:AlternateContent xmlns:mc="http://schemas.openxmlformats.org/markup-compatibility/2006">
          <mc:Choice Requires="x14">
            <control shapeId="1038" r:id="rId23" name="CB_Nieuwbouw">
              <controlPr defaultSize="0" autoFill="0" autoLine="0" autoPict="0">
                <anchor moveWithCells="1">
                  <from>
                    <xdr:col>0</xdr:col>
                    <xdr:colOff>175260</xdr:colOff>
                    <xdr:row>234</xdr:row>
                    <xdr:rowOff>7620</xdr:rowOff>
                  </from>
                  <to>
                    <xdr:col>2</xdr:col>
                    <xdr:colOff>137160</xdr:colOff>
                    <xdr:row>236</xdr:row>
                    <xdr:rowOff>15240</xdr:rowOff>
                  </to>
                </anchor>
              </controlPr>
            </control>
          </mc:Choice>
        </mc:AlternateContent>
        <mc:AlternateContent xmlns:mc="http://schemas.openxmlformats.org/markup-compatibility/2006">
          <mc:Choice Requires="x14">
            <control shapeId="1039" r:id="rId24" name="CB_Verbouwingswerken">
              <controlPr defaultSize="0" autoFill="0" autoLine="0" autoPict="0">
                <anchor moveWithCells="1">
                  <from>
                    <xdr:col>0</xdr:col>
                    <xdr:colOff>175260</xdr:colOff>
                    <xdr:row>236</xdr:row>
                    <xdr:rowOff>7620</xdr:rowOff>
                  </from>
                  <to>
                    <xdr:col>3</xdr:col>
                    <xdr:colOff>0</xdr:colOff>
                    <xdr:row>238</xdr:row>
                    <xdr:rowOff>7620</xdr:rowOff>
                  </to>
                </anchor>
              </controlPr>
            </control>
          </mc:Choice>
        </mc:AlternateContent>
        <mc:AlternateContent xmlns:mc="http://schemas.openxmlformats.org/markup-compatibility/2006">
          <mc:Choice Requires="x14">
            <control shapeId="1040" r:id="rId25" name="RB_Prov_Ant">
              <controlPr defaultSize="0" autoFill="0" autoLine="0" autoPict="0">
                <anchor moveWithCells="1">
                  <from>
                    <xdr:col>0</xdr:col>
                    <xdr:colOff>160020</xdr:colOff>
                    <xdr:row>33</xdr:row>
                    <xdr:rowOff>182880</xdr:rowOff>
                  </from>
                  <to>
                    <xdr:col>3</xdr:col>
                    <xdr:colOff>0</xdr:colOff>
                    <xdr:row>37</xdr:row>
                    <xdr:rowOff>38100</xdr:rowOff>
                  </to>
                </anchor>
              </controlPr>
            </control>
          </mc:Choice>
        </mc:AlternateContent>
        <mc:AlternateContent xmlns:mc="http://schemas.openxmlformats.org/markup-compatibility/2006">
          <mc:Choice Requires="x14">
            <control shapeId="1041" r:id="rId26" name="CB_BewijsstukZakelijkRechtJN">
              <controlPr defaultSize="0" autoFill="0" autoLine="0" autoPict="0">
                <anchor moveWithCells="1">
                  <from>
                    <xdr:col>0</xdr:col>
                    <xdr:colOff>160020</xdr:colOff>
                    <xdr:row>695</xdr:row>
                    <xdr:rowOff>0</xdr:rowOff>
                  </from>
                  <to>
                    <xdr:col>2</xdr:col>
                    <xdr:colOff>114300</xdr:colOff>
                    <xdr:row>698</xdr:row>
                    <xdr:rowOff>0</xdr:rowOff>
                  </to>
                </anchor>
              </controlPr>
            </control>
          </mc:Choice>
        </mc:AlternateContent>
        <mc:AlternateContent xmlns:mc="http://schemas.openxmlformats.org/markup-compatibility/2006">
          <mc:Choice Requires="x14">
            <control shapeId="1042" r:id="rId27" name="CB_BewijsstukAttestVerzekering">
              <controlPr defaultSize="0" autoFill="0" autoLine="0" autoPict="0">
                <anchor moveWithCells="1">
                  <from>
                    <xdr:col>0</xdr:col>
                    <xdr:colOff>175260</xdr:colOff>
                    <xdr:row>697</xdr:row>
                    <xdr:rowOff>0</xdr:rowOff>
                  </from>
                  <to>
                    <xdr:col>2</xdr:col>
                    <xdr:colOff>45720</xdr:colOff>
                    <xdr:row>700</xdr:row>
                    <xdr:rowOff>0</xdr:rowOff>
                  </to>
                </anchor>
              </controlPr>
            </control>
          </mc:Choice>
        </mc:AlternateContent>
        <mc:AlternateContent xmlns:mc="http://schemas.openxmlformats.org/markup-compatibility/2006">
          <mc:Choice Requires="x14">
            <control shapeId="1043" r:id="rId28" name="RB_Prov_BHG">
              <controlPr defaultSize="0" autoFill="0" autoLine="0" autoPict="0">
                <anchor moveWithCells="1">
                  <from>
                    <xdr:col>0</xdr:col>
                    <xdr:colOff>160020</xdr:colOff>
                    <xdr:row>35</xdr:row>
                    <xdr:rowOff>152400</xdr:rowOff>
                  </from>
                  <to>
                    <xdr:col>2</xdr:col>
                    <xdr:colOff>121920</xdr:colOff>
                    <xdr:row>38</xdr:row>
                    <xdr:rowOff>0</xdr:rowOff>
                  </to>
                </anchor>
              </controlPr>
            </control>
          </mc:Choice>
        </mc:AlternateContent>
        <mc:AlternateContent xmlns:mc="http://schemas.openxmlformats.org/markup-compatibility/2006">
          <mc:Choice Requires="x14">
            <control shapeId="1044" r:id="rId29" name="RB_Prov_Lim">
              <controlPr defaultSize="0" autoFill="0" autoLine="0" autoPict="0">
                <anchor moveWithCells="1">
                  <from>
                    <xdr:col>14</xdr:col>
                    <xdr:colOff>106680</xdr:colOff>
                    <xdr:row>33</xdr:row>
                    <xdr:rowOff>182880</xdr:rowOff>
                  </from>
                  <to>
                    <xdr:col>16</xdr:col>
                    <xdr:colOff>30480</xdr:colOff>
                    <xdr:row>36</xdr:row>
                    <xdr:rowOff>0</xdr:rowOff>
                  </to>
                </anchor>
              </controlPr>
            </control>
          </mc:Choice>
        </mc:AlternateContent>
        <mc:AlternateContent xmlns:mc="http://schemas.openxmlformats.org/markup-compatibility/2006">
          <mc:Choice Requires="x14">
            <control shapeId="1045" r:id="rId30" name="RB_Prov_OV">
              <controlPr defaultSize="0" autoFill="0" autoLine="0" autoPict="0">
                <anchor moveWithCells="1">
                  <from>
                    <xdr:col>14</xdr:col>
                    <xdr:colOff>106680</xdr:colOff>
                    <xdr:row>35</xdr:row>
                    <xdr:rowOff>152400</xdr:rowOff>
                  </from>
                  <to>
                    <xdr:col>16</xdr:col>
                    <xdr:colOff>121920</xdr:colOff>
                    <xdr:row>38</xdr:row>
                    <xdr:rowOff>0</xdr:rowOff>
                  </to>
                </anchor>
              </controlPr>
            </control>
          </mc:Choice>
        </mc:AlternateContent>
        <mc:AlternateContent xmlns:mc="http://schemas.openxmlformats.org/markup-compatibility/2006">
          <mc:Choice Requires="x14">
            <control shapeId="1046" r:id="rId31" name="RB_Prov_VB">
              <controlPr defaultSize="0" autoFill="0" autoLine="0" autoPict="0">
                <anchor moveWithCells="1">
                  <from>
                    <xdr:col>28</xdr:col>
                    <xdr:colOff>106680</xdr:colOff>
                    <xdr:row>33</xdr:row>
                    <xdr:rowOff>182880</xdr:rowOff>
                  </from>
                  <to>
                    <xdr:col>30</xdr:col>
                    <xdr:colOff>7620</xdr:colOff>
                    <xdr:row>36</xdr:row>
                    <xdr:rowOff>0</xdr:rowOff>
                  </to>
                </anchor>
              </controlPr>
            </control>
          </mc:Choice>
        </mc:AlternateContent>
        <mc:AlternateContent xmlns:mc="http://schemas.openxmlformats.org/markup-compatibility/2006">
          <mc:Choice Requires="x14">
            <control shapeId="1047" r:id="rId32" name="RB_Prov_WV">
              <controlPr defaultSize="0" autoFill="0" autoLine="0" autoPict="0">
                <anchor moveWithCells="1">
                  <from>
                    <xdr:col>28</xdr:col>
                    <xdr:colOff>106680</xdr:colOff>
                    <xdr:row>35</xdr:row>
                    <xdr:rowOff>152400</xdr:rowOff>
                  </from>
                  <to>
                    <xdr:col>30</xdr:col>
                    <xdr:colOff>121920</xdr:colOff>
                    <xdr:row>38</xdr:row>
                    <xdr:rowOff>0</xdr:rowOff>
                  </to>
                </anchor>
              </controlPr>
            </control>
          </mc:Choice>
        </mc:AlternateContent>
        <mc:AlternateContent xmlns:mc="http://schemas.openxmlformats.org/markup-compatibility/2006">
          <mc:Choice Requires="x14">
            <control shapeId="1050" r:id="rId33" name="RB_CoordinerendeMacht_True">
              <controlPr defaultSize="0" autoFill="0" autoLine="0" autoPict="0">
                <anchor moveWithCells="1">
                  <from>
                    <xdr:col>0</xdr:col>
                    <xdr:colOff>160020</xdr:colOff>
                    <xdr:row>129</xdr:row>
                    <xdr:rowOff>0</xdr:rowOff>
                  </from>
                  <to>
                    <xdr:col>2</xdr:col>
                    <xdr:colOff>121920</xdr:colOff>
                    <xdr:row>132</xdr:row>
                    <xdr:rowOff>15240</xdr:rowOff>
                  </to>
                </anchor>
              </controlPr>
            </control>
          </mc:Choice>
        </mc:AlternateContent>
        <mc:AlternateContent xmlns:mc="http://schemas.openxmlformats.org/markup-compatibility/2006">
          <mc:Choice Requires="x14">
            <control shapeId="1051" r:id="rId34" name="RB_Samen_Met_Andere_OI_True">
              <controlPr defaultSize="0" autoFill="0" autoLine="0" autoPict="0">
                <anchor moveWithCells="1">
                  <from>
                    <xdr:col>0</xdr:col>
                    <xdr:colOff>160020</xdr:colOff>
                    <xdr:row>161</xdr:row>
                    <xdr:rowOff>0</xdr:rowOff>
                  </from>
                  <to>
                    <xdr:col>2</xdr:col>
                    <xdr:colOff>121920</xdr:colOff>
                    <xdr:row>163</xdr:row>
                    <xdr:rowOff>7620</xdr:rowOff>
                  </to>
                </anchor>
              </controlPr>
            </control>
          </mc:Choice>
        </mc:AlternateContent>
        <mc:AlternateContent xmlns:mc="http://schemas.openxmlformats.org/markup-compatibility/2006">
          <mc:Choice Requires="x14">
            <control shapeId="1052" r:id="rId35" name="RB_SamenWerking_OV_PS_True">
              <controlPr defaultSize="0" autoFill="0" autoLine="0" autoPict="0">
                <anchor moveWithCells="1">
                  <from>
                    <xdr:col>0</xdr:col>
                    <xdr:colOff>175260</xdr:colOff>
                    <xdr:row>314</xdr:row>
                    <xdr:rowOff>15240</xdr:rowOff>
                  </from>
                  <to>
                    <xdr:col>2</xdr:col>
                    <xdr:colOff>114300</xdr:colOff>
                    <xdr:row>314</xdr:row>
                    <xdr:rowOff>175260</xdr:rowOff>
                  </to>
                </anchor>
              </controlPr>
            </control>
          </mc:Choice>
        </mc:AlternateContent>
        <mc:AlternateContent xmlns:mc="http://schemas.openxmlformats.org/markup-compatibility/2006">
          <mc:Choice Requires="x14">
            <control shapeId="1053" r:id="rId36" name="RB_SamenWerking_OV_PS_False">
              <controlPr defaultSize="0" autoFill="0" autoLine="0" autoPict="0">
                <anchor moveWithCells="1">
                  <from>
                    <xdr:col>0</xdr:col>
                    <xdr:colOff>167640</xdr:colOff>
                    <xdr:row>314</xdr:row>
                    <xdr:rowOff>190500</xdr:rowOff>
                  </from>
                  <to>
                    <xdr:col>2</xdr:col>
                    <xdr:colOff>60960</xdr:colOff>
                    <xdr:row>317</xdr:row>
                    <xdr:rowOff>38100</xdr:rowOff>
                  </to>
                </anchor>
              </controlPr>
            </control>
          </mc:Choice>
        </mc:AlternateContent>
        <mc:AlternateContent xmlns:mc="http://schemas.openxmlformats.org/markup-compatibility/2006">
          <mc:Choice Requires="x14">
            <control shapeId="1054" r:id="rId37" name="CB_Dienst_Onr_Erfgoed">
              <controlPr defaultSize="0" autoFill="0" autoLine="0" autoPict="0">
                <anchor moveWithCells="1">
                  <from>
                    <xdr:col>0</xdr:col>
                    <xdr:colOff>144780</xdr:colOff>
                    <xdr:row>318</xdr:row>
                    <xdr:rowOff>175260</xdr:rowOff>
                  </from>
                  <to>
                    <xdr:col>1</xdr:col>
                    <xdr:colOff>137160</xdr:colOff>
                    <xdr:row>322</xdr:row>
                    <xdr:rowOff>15240</xdr:rowOff>
                  </to>
                </anchor>
              </controlPr>
            </control>
          </mc:Choice>
        </mc:AlternateContent>
        <mc:AlternateContent xmlns:mc="http://schemas.openxmlformats.org/markup-compatibility/2006">
          <mc:Choice Requires="x14">
            <control shapeId="1055" r:id="rId38" name="CB_VIPA">
              <controlPr defaultSize="0" autoFill="0" autoLine="0" autoPict="0">
                <anchor moveWithCells="1">
                  <from>
                    <xdr:col>0</xdr:col>
                    <xdr:colOff>144780</xdr:colOff>
                    <xdr:row>321</xdr:row>
                    <xdr:rowOff>22860</xdr:rowOff>
                  </from>
                  <to>
                    <xdr:col>2</xdr:col>
                    <xdr:colOff>106680</xdr:colOff>
                    <xdr:row>324</xdr:row>
                    <xdr:rowOff>0</xdr:rowOff>
                  </to>
                </anchor>
              </controlPr>
            </control>
          </mc:Choice>
        </mc:AlternateContent>
        <mc:AlternateContent xmlns:mc="http://schemas.openxmlformats.org/markup-compatibility/2006">
          <mc:Choice Requires="x14">
            <control shapeId="1056" r:id="rId39" name="CB_VGC">
              <controlPr defaultSize="0" autoFill="0" autoLine="0" autoPict="0">
                <anchor moveWithCells="1">
                  <from>
                    <xdr:col>0</xdr:col>
                    <xdr:colOff>152400</xdr:colOff>
                    <xdr:row>323</xdr:row>
                    <xdr:rowOff>7620</xdr:rowOff>
                  </from>
                  <to>
                    <xdr:col>2</xdr:col>
                    <xdr:colOff>114300</xdr:colOff>
                    <xdr:row>325</xdr:row>
                    <xdr:rowOff>7620</xdr:rowOff>
                  </to>
                </anchor>
              </controlPr>
            </control>
          </mc:Choice>
        </mc:AlternateContent>
        <mc:AlternateContent xmlns:mc="http://schemas.openxmlformats.org/markup-compatibility/2006">
          <mc:Choice Requires="x14">
            <control shapeId="1057" r:id="rId40" name="CB_Andere_Overheden">
              <controlPr defaultSize="0" autoFill="0" autoLine="0" autoPict="0">
                <anchor moveWithCells="1">
                  <from>
                    <xdr:col>0</xdr:col>
                    <xdr:colOff>160020</xdr:colOff>
                    <xdr:row>327</xdr:row>
                    <xdr:rowOff>0</xdr:rowOff>
                  </from>
                  <to>
                    <xdr:col>2</xdr:col>
                    <xdr:colOff>121920</xdr:colOff>
                    <xdr:row>329</xdr:row>
                    <xdr:rowOff>7620</xdr:rowOff>
                  </to>
                </anchor>
              </controlPr>
            </control>
          </mc:Choice>
        </mc:AlternateContent>
        <mc:AlternateContent xmlns:mc="http://schemas.openxmlformats.org/markup-compatibility/2006">
          <mc:Choice Requires="x14">
            <control shapeId="1058" r:id="rId41" name="RB_Schadeloosstelling_True">
              <controlPr defaultSize="0" autoFill="0" autoLine="0" autoPict="0">
                <anchor moveWithCells="1">
                  <from>
                    <xdr:col>0</xdr:col>
                    <xdr:colOff>160020</xdr:colOff>
                    <xdr:row>305</xdr:row>
                    <xdr:rowOff>0</xdr:rowOff>
                  </from>
                  <to>
                    <xdr:col>2</xdr:col>
                    <xdr:colOff>45720</xdr:colOff>
                    <xdr:row>308</xdr:row>
                    <xdr:rowOff>0</xdr:rowOff>
                  </to>
                </anchor>
              </controlPr>
            </control>
          </mc:Choice>
        </mc:AlternateContent>
        <mc:AlternateContent xmlns:mc="http://schemas.openxmlformats.org/markup-compatibility/2006">
          <mc:Choice Requires="x14">
            <control shapeId="1059" r:id="rId42" name="RB_Schadeloosstelling_False">
              <controlPr defaultSize="0" autoFill="0" autoLine="0" autoPict="0">
                <anchor moveWithCells="1">
                  <from>
                    <xdr:col>0</xdr:col>
                    <xdr:colOff>160020</xdr:colOff>
                    <xdr:row>309</xdr:row>
                    <xdr:rowOff>0</xdr:rowOff>
                  </from>
                  <to>
                    <xdr:col>2</xdr:col>
                    <xdr:colOff>121920</xdr:colOff>
                    <xdr:row>311</xdr:row>
                    <xdr:rowOff>7620</xdr:rowOff>
                  </to>
                </anchor>
              </controlPr>
            </control>
          </mc:Choice>
        </mc:AlternateContent>
        <mc:AlternateContent xmlns:mc="http://schemas.openxmlformats.org/markup-compatibility/2006">
          <mc:Choice Requires="x14">
            <control shapeId="1060" r:id="rId43" name="CB_BewijsstukSamenwmod">
              <controlPr defaultSize="0" autoFill="0" autoLine="0" autoPict="0">
                <anchor moveWithCells="1">
                  <from>
                    <xdr:col>0</xdr:col>
                    <xdr:colOff>167640</xdr:colOff>
                    <xdr:row>699</xdr:row>
                    <xdr:rowOff>7620</xdr:rowOff>
                  </from>
                  <to>
                    <xdr:col>2</xdr:col>
                    <xdr:colOff>106680</xdr:colOff>
                    <xdr:row>700</xdr:row>
                    <xdr:rowOff>175260</xdr:rowOff>
                  </to>
                </anchor>
              </controlPr>
            </control>
          </mc:Choice>
        </mc:AlternateContent>
        <mc:AlternateContent xmlns:mc="http://schemas.openxmlformats.org/markup-compatibility/2006">
          <mc:Choice Requires="x14">
            <control shapeId="1061" r:id="rId44" name="CB_BewijsstukBerekBrutoOpp">
              <controlPr defaultSize="0" autoFill="0" autoLine="0" autoPict="0">
                <anchor moveWithCells="1">
                  <from>
                    <xdr:col>0</xdr:col>
                    <xdr:colOff>182880</xdr:colOff>
                    <xdr:row>701</xdr:row>
                    <xdr:rowOff>15240</xdr:rowOff>
                  </from>
                  <to>
                    <xdr:col>3</xdr:col>
                    <xdr:colOff>7620</xdr:colOff>
                    <xdr:row>703</xdr:row>
                    <xdr:rowOff>15240</xdr:rowOff>
                  </to>
                </anchor>
              </controlPr>
            </control>
          </mc:Choice>
        </mc:AlternateContent>
        <mc:AlternateContent xmlns:mc="http://schemas.openxmlformats.org/markup-compatibility/2006">
          <mc:Choice Requires="x14">
            <control shapeId="1062" r:id="rId45" name="RB_Diko_True">
              <controlPr defaultSize="0" autoFill="0" autoLine="0" autoPict="0">
                <anchor moveWithCells="1">
                  <from>
                    <xdr:col>0</xdr:col>
                    <xdr:colOff>167640</xdr:colOff>
                    <xdr:row>60</xdr:row>
                    <xdr:rowOff>0</xdr:rowOff>
                  </from>
                  <to>
                    <xdr:col>2</xdr:col>
                    <xdr:colOff>129540</xdr:colOff>
                    <xdr:row>62</xdr:row>
                    <xdr:rowOff>15240</xdr:rowOff>
                  </to>
                </anchor>
              </controlPr>
            </control>
          </mc:Choice>
        </mc:AlternateContent>
        <mc:AlternateContent xmlns:mc="http://schemas.openxmlformats.org/markup-compatibility/2006">
          <mc:Choice Requires="x14">
            <control shapeId="1063" r:id="rId46" name="RB_Diko_False">
              <controlPr defaultSize="0" autoFill="0" autoLine="0" autoPict="0">
                <anchor moveWithCells="1">
                  <from>
                    <xdr:col>0</xdr:col>
                    <xdr:colOff>160020</xdr:colOff>
                    <xdr:row>62</xdr:row>
                    <xdr:rowOff>0</xdr:rowOff>
                  </from>
                  <to>
                    <xdr:col>2</xdr:col>
                    <xdr:colOff>30480</xdr:colOff>
                    <xdr:row>64</xdr:row>
                    <xdr:rowOff>15240</xdr:rowOff>
                  </to>
                </anchor>
              </controlPr>
            </control>
          </mc:Choice>
        </mc:AlternateContent>
        <mc:AlternateContent xmlns:mc="http://schemas.openxmlformats.org/markup-compatibility/2006">
          <mc:Choice Requires="x14">
            <control shapeId="1064" r:id="rId47" name="RB_CoordinerendeMacht_False">
              <controlPr defaultSize="0" autoFill="0" autoLine="0" autoPict="0">
                <anchor moveWithCells="1">
                  <from>
                    <xdr:col>0</xdr:col>
                    <xdr:colOff>160020</xdr:colOff>
                    <xdr:row>131</xdr:row>
                    <xdr:rowOff>0</xdr:rowOff>
                  </from>
                  <to>
                    <xdr:col>2</xdr:col>
                    <xdr:colOff>121920</xdr:colOff>
                    <xdr:row>133</xdr:row>
                    <xdr:rowOff>15240</xdr:rowOff>
                  </to>
                </anchor>
              </controlPr>
            </control>
          </mc:Choice>
        </mc:AlternateContent>
        <mc:AlternateContent xmlns:mc="http://schemas.openxmlformats.org/markup-compatibility/2006">
          <mc:Choice Requires="x14">
            <control shapeId="1066" r:id="rId48" name="RB_Samen_Met_Andere_IM_True">
              <controlPr defaultSize="0" autoFill="0" autoLine="0" autoPict="0">
                <anchor moveWithCells="1">
                  <from>
                    <xdr:col>0</xdr:col>
                    <xdr:colOff>182880</xdr:colOff>
                    <xdr:row>121</xdr:row>
                    <xdr:rowOff>175260</xdr:rowOff>
                  </from>
                  <to>
                    <xdr:col>2</xdr:col>
                    <xdr:colOff>137160</xdr:colOff>
                    <xdr:row>124</xdr:row>
                    <xdr:rowOff>15240</xdr:rowOff>
                  </to>
                </anchor>
              </controlPr>
            </control>
          </mc:Choice>
        </mc:AlternateContent>
        <mc:AlternateContent xmlns:mc="http://schemas.openxmlformats.org/markup-compatibility/2006">
          <mc:Choice Requires="x14">
            <control shapeId="1067" r:id="rId49" name="RB_Samen_Met_Andere_IM_False">
              <controlPr defaultSize="0" autoFill="0" autoLine="0" autoPict="0">
                <anchor moveWithCells="1">
                  <from>
                    <xdr:col>0</xdr:col>
                    <xdr:colOff>175260</xdr:colOff>
                    <xdr:row>123</xdr:row>
                    <xdr:rowOff>0</xdr:rowOff>
                  </from>
                  <to>
                    <xdr:col>2</xdr:col>
                    <xdr:colOff>137160</xdr:colOff>
                    <xdr:row>125</xdr:row>
                    <xdr:rowOff>38100</xdr:rowOff>
                  </to>
                </anchor>
              </controlPr>
            </control>
          </mc:Choice>
        </mc:AlternateContent>
        <mc:AlternateContent xmlns:mc="http://schemas.openxmlformats.org/markup-compatibility/2006">
          <mc:Choice Requires="x14">
            <control shapeId="1070" r:id="rId50" name="CB_LokLOAfgebrOntrGesubAGIOnG1">
              <controlPr defaultSize="0" autoFill="0" autoLine="0" autoPict="0">
                <anchor moveWithCells="1">
                  <from>
                    <xdr:col>33</xdr:col>
                    <xdr:colOff>22860</xdr:colOff>
                    <xdr:row>514</xdr:row>
                    <xdr:rowOff>0</xdr:rowOff>
                  </from>
                  <to>
                    <xdr:col>35</xdr:col>
                    <xdr:colOff>38100</xdr:colOff>
                    <xdr:row>516</xdr:row>
                    <xdr:rowOff>0</xdr:rowOff>
                  </to>
                </anchor>
              </controlPr>
            </control>
          </mc:Choice>
        </mc:AlternateContent>
        <mc:AlternateContent xmlns:mc="http://schemas.openxmlformats.org/markup-compatibility/2006">
          <mc:Choice Requires="x14">
            <control shapeId="1071" r:id="rId51" name="RB_Minder_Dan_125D_True">
              <controlPr defaultSize="0" autoFill="0" autoLine="0" autoPict="0">
                <anchor moveWithCells="1">
                  <from>
                    <xdr:col>0</xdr:col>
                    <xdr:colOff>167640</xdr:colOff>
                    <xdr:row>53</xdr:row>
                    <xdr:rowOff>175260</xdr:rowOff>
                  </from>
                  <to>
                    <xdr:col>2</xdr:col>
                    <xdr:colOff>22860</xdr:colOff>
                    <xdr:row>57</xdr:row>
                    <xdr:rowOff>0</xdr:rowOff>
                  </to>
                </anchor>
              </controlPr>
            </control>
          </mc:Choice>
        </mc:AlternateContent>
        <mc:AlternateContent xmlns:mc="http://schemas.openxmlformats.org/markup-compatibility/2006">
          <mc:Choice Requires="x14">
            <control shapeId="1072" r:id="rId52" name="RB_Minder_Dan_125D_False">
              <controlPr defaultSize="0" autoFill="0" autoLine="0" autoPict="0">
                <anchor moveWithCells="1">
                  <from>
                    <xdr:col>0</xdr:col>
                    <xdr:colOff>160020</xdr:colOff>
                    <xdr:row>55</xdr:row>
                    <xdr:rowOff>182880</xdr:rowOff>
                  </from>
                  <to>
                    <xdr:col>2</xdr:col>
                    <xdr:colOff>60960</xdr:colOff>
                    <xdr:row>58</xdr:row>
                    <xdr:rowOff>30480</xdr:rowOff>
                  </to>
                </anchor>
              </controlPr>
            </control>
          </mc:Choice>
        </mc:AlternateContent>
        <mc:AlternateContent xmlns:mc="http://schemas.openxmlformats.org/markup-compatibility/2006">
          <mc:Choice Requires="x14">
            <control shapeId="1073" r:id="rId53" name="CB_BijkomendePlaatsen_False">
              <controlPr defaultSize="0" autoFill="0" autoLine="0" autoPict="0">
                <anchor moveWithCells="1">
                  <from>
                    <xdr:col>0</xdr:col>
                    <xdr:colOff>175260</xdr:colOff>
                    <xdr:row>333</xdr:row>
                    <xdr:rowOff>160020</xdr:rowOff>
                  </from>
                  <to>
                    <xdr:col>2</xdr:col>
                    <xdr:colOff>137160</xdr:colOff>
                    <xdr:row>336</xdr:row>
                    <xdr:rowOff>30480</xdr:rowOff>
                  </to>
                </anchor>
              </controlPr>
            </control>
          </mc:Choice>
        </mc:AlternateContent>
        <mc:AlternateContent xmlns:mc="http://schemas.openxmlformats.org/markup-compatibility/2006">
          <mc:Choice Requires="x14">
            <control shapeId="1074" r:id="rId54" name="CB_BijkomendePlaatsen_True">
              <controlPr defaultSize="0" autoFill="0" autoLine="0" autoPict="0">
                <anchor moveWithCells="1">
                  <from>
                    <xdr:col>0</xdr:col>
                    <xdr:colOff>175260</xdr:colOff>
                    <xdr:row>332</xdr:row>
                    <xdr:rowOff>7620</xdr:rowOff>
                  </from>
                  <to>
                    <xdr:col>2</xdr:col>
                    <xdr:colOff>83820</xdr:colOff>
                    <xdr:row>334</xdr:row>
                    <xdr:rowOff>0</xdr:rowOff>
                  </to>
                </anchor>
              </controlPr>
            </control>
          </mc:Choice>
        </mc:AlternateContent>
        <mc:AlternateContent xmlns:mc="http://schemas.openxmlformats.org/markup-compatibility/2006">
          <mc:Choice Requires="x14">
            <control shapeId="1075" r:id="rId55" name="RB_Standaardprocedure">
              <controlPr defaultSize="0" autoFill="0" autoLine="0" autoPict="0">
                <anchor moveWithCells="1">
                  <from>
                    <xdr:col>0</xdr:col>
                    <xdr:colOff>167640</xdr:colOff>
                    <xdr:row>42</xdr:row>
                    <xdr:rowOff>0</xdr:rowOff>
                  </from>
                  <to>
                    <xdr:col>2</xdr:col>
                    <xdr:colOff>30480</xdr:colOff>
                    <xdr:row>45</xdr:row>
                    <xdr:rowOff>0</xdr:rowOff>
                  </to>
                </anchor>
              </controlPr>
            </control>
          </mc:Choice>
        </mc:AlternateContent>
        <mc:AlternateContent xmlns:mc="http://schemas.openxmlformats.org/markup-compatibility/2006">
          <mc:Choice Requires="x14">
            <control shapeId="1078" r:id="rId56" name="RB_Verkorteprocedure">
              <controlPr defaultSize="0" autoFill="0" autoLine="0" autoPict="0">
                <anchor moveWithCells="1">
                  <from>
                    <xdr:col>0</xdr:col>
                    <xdr:colOff>190500</xdr:colOff>
                    <xdr:row>43</xdr:row>
                    <xdr:rowOff>182880</xdr:rowOff>
                  </from>
                  <to>
                    <xdr:col>2</xdr:col>
                    <xdr:colOff>121920</xdr:colOff>
                    <xdr:row>45</xdr:row>
                    <xdr:rowOff>175260</xdr:rowOff>
                  </to>
                </anchor>
              </controlPr>
            </control>
          </mc:Choice>
        </mc:AlternateContent>
        <mc:AlternateContent xmlns:mc="http://schemas.openxmlformats.org/markup-compatibility/2006">
          <mc:Choice Requires="x14">
            <control shapeId="1079" r:id="rId57" name="CB_VerkorteprocedureSanitair">
              <controlPr defaultSize="0" autoFill="0" autoLine="0" autoPict="0">
                <anchor moveWithCells="1">
                  <from>
                    <xdr:col>0</xdr:col>
                    <xdr:colOff>160020</xdr:colOff>
                    <xdr:row>47</xdr:row>
                    <xdr:rowOff>22860</xdr:rowOff>
                  </from>
                  <to>
                    <xdr:col>2</xdr:col>
                    <xdr:colOff>22860</xdr:colOff>
                    <xdr:row>48</xdr:row>
                    <xdr:rowOff>0</xdr:rowOff>
                  </to>
                </anchor>
              </controlPr>
            </control>
          </mc:Choice>
        </mc:AlternateContent>
        <mc:AlternateContent xmlns:mc="http://schemas.openxmlformats.org/markup-compatibility/2006">
          <mc:Choice Requires="x14">
            <control shapeId="1080" r:id="rId58" name="RB_Spoedprocedure">
              <controlPr defaultSize="0" autoFill="0" autoLine="0" autoPict="0">
                <anchor moveWithCells="1">
                  <from>
                    <xdr:col>0</xdr:col>
                    <xdr:colOff>160020</xdr:colOff>
                    <xdr:row>49</xdr:row>
                    <xdr:rowOff>0</xdr:rowOff>
                  </from>
                  <to>
                    <xdr:col>2</xdr:col>
                    <xdr:colOff>7620</xdr:colOff>
                    <xdr:row>51</xdr:row>
                    <xdr:rowOff>0</xdr:rowOff>
                  </to>
                </anchor>
              </controlPr>
            </control>
          </mc:Choice>
        </mc:AlternateContent>
        <mc:AlternateContent xmlns:mc="http://schemas.openxmlformats.org/markup-compatibility/2006">
          <mc:Choice Requires="x14">
            <control shapeId="1093" r:id="rId59" name="RB_Samen_Met_Andere_OI_False">
              <controlPr defaultSize="0" autoFill="0" autoLine="0" autoPict="0">
                <anchor moveWithCells="1">
                  <from>
                    <xdr:col>0</xdr:col>
                    <xdr:colOff>160020</xdr:colOff>
                    <xdr:row>162</xdr:row>
                    <xdr:rowOff>182880</xdr:rowOff>
                  </from>
                  <to>
                    <xdr:col>2</xdr:col>
                    <xdr:colOff>121920</xdr:colOff>
                    <xdr:row>165</xdr:row>
                    <xdr:rowOff>0</xdr:rowOff>
                  </to>
                </anchor>
              </controlPr>
            </control>
          </mc:Choice>
        </mc:AlternateContent>
        <mc:AlternateContent xmlns:mc="http://schemas.openxmlformats.org/markup-compatibility/2006">
          <mc:Choice Requires="x14">
            <control shapeId="1095" r:id="rId60" name="CB_LokLOAfgebrOntrGesubAGIOnG2">
              <controlPr defaultSize="0" autoFill="0" autoLine="0" autoPict="0">
                <anchor moveWithCells="1">
                  <from>
                    <xdr:col>33</xdr:col>
                    <xdr:colOff>30480</xdr:colOff>
                    <xdr:row>516</xdr:row>
                    <xdr:rowOff>0</xdr:rowOff>
                  </from>
                  <to>
                    <xdr:col>35</xdr:col>
                    <xdr:colOff>38100</xdr:colOff>
                    <xdr:row>517</xdr:row>
                    <xdr:rowOff>38100</xdr:rowOff>
                  </to>
                </anchor>
              </controlPr>
            </control>
          </mc:Choice>
        </mc:AlternateContent>
        <mc:AlternateContent xmlns:mc="http://schemas.openxmlformats.org/markup-compatibility/2006">
          <mc:Choice Requires="x14">
            <control shapeId="1096" r:id="rId61" name="CB_Inplantingsplan">
              <controlPr defaultSize="0" autoFill="0" autoLine="0" autoPict="0">
                <anchor moveWithCells="1">
                  <from>
                    <xdr:col>0</xdr:col>
                    <xdr:colOff>175260</xdr:colOff>
                    <xdr:row>704</xdr:row>
                    <xdr:rowOff>0</xdr:rowOff>
                  </from>
                  <to>
                    <xdr:col>2</xdr:col>
                    <xdr:colOff>129540</xdr:colOff>
                    <xdr:row>706</xdr:row>
                    <xdr:rowOff>0</xdr:rowOff>
                  </to>
                </anchor>
              </controlPr>
            </control>
          </mc:Choice>
        </mc:AlternateContent>
        <mc:AlternateContent xmlns:mc="http://schemas.openxmlformats.org/markup-compatibility/2006">
          <mc:Choice Requires="x14">
            <control shapeId="1097" r:id="rId62" name="CB_Overzichtsplan">
              <controlPr defaultSize="0" autoFill="0" autoLine="0" autoPict="0">
                <anchor moveWithCells="1">
                  <from>
                    <xdr:col>0</xdr:col>
                    <xdr:colOff>175260</xdr:colOff>
                    <xdr:row>705</xdr:row>
                    <xdr:rowOff>7620</xdr:rowOff>
                  </from>
                  <to>
                    <xdr:col>2</xdr:col>
                    <xdr:colOff>137160</xdr:colOff>
                    <xdr:row>707</xdr:row>
                    <xdr:rowOff>7620</xdr:rowOff>
                  </to>
                </anchor>
              </controlPr>
            </control>
          </mc:Choice>
        </mc:AlternateContent>
        <mc:AlternateContent xmlns:mc="http://schemas.openxmlformats.org/markup-compatibility/2006">
          <mc:Choice Requires="x14">
            <control shapeId="1098" r:id="rId63" name="CB_Leslokalen">
              <controlPr defaultSize="0" autoFill="0" autoLine="0" autoPict="0">
                <anchor moveWithCells="1">
                  <from>
                    <xdr:col>0</xdr:col>
                    <xdr:colOff>175260</xdr:colOff>
                    <xdr:row>243</xdr:row>
                    <xdr:rowOff>22860</xdr:rowOff>
                  </from>
                  <to>
                    <xdr:col>3</xdr:col>
                    <xdr:colOff>0</xdr:colOff>
                    <xdr:row>245</xdr:row>
                    <xdr:rowOff>0</xdr:rowOff>
                  </to>
                </anchor>
              </controlPr>
            </control>
          </mc:Choice>
        </mc:AlternateContent>
        <mc:AlternateContent xmlns:mc="http://schemas.openxmlformats.org/markup-compatibility/2006">
          <mc:Choice Requires="x14">
            <control shapeId="1099" r:id="rId64" name="CB_PolyvalenteZaalEnOfRefter">
              <controlPr defaultSize="0" autoFill="0" autoLine="0" autoPict="0">
                <anchor moveWithCells="1">
                  <from>
                    <xdr:col>0</xdr:col>
                    <xdr:colOff>182880</xdr:colOff>
                    <xdr:row>245</xdr:row>
                    <xdr:rowOff>7620</xdr:rowOff>
                  </from>
                  <to>
                    <xdr:col>2</xdr:col>
                    <xdr:colOff>0</xdr:colOff>
                    <xdr:row>247</xdr:row>
                    <xdr:rowOff>0</xdr:rowOff>
                  </to>
                </anchor>
              </controlPr>
            </control>
          </mc:Choice>
        </mc:AlternateContent>
        <mc:AlternateContent xmlns:mc="http://schemas.openxmlformats.org/markup-compatibility/2006">
          <mc:Choice Requires="x14">
            <control shapeId="1100" r:id="rId65" name="CB_AdministratieEnOfOnderst">
              <controlPr defaultSize="0" autoFill="0" autoLine="0" autoPict="0">
                <anchor moveWithCells="1">
                  <from>
                    <xdr:col>0</xdr:col>
                    <xdr:colOff>175260</xdr:colOff>
                    <xdr:row>247</xdr:row>
                    <xdr:rowOff>7620</xdr:rowOff>
                  </from>
                  <to>
                    <xdr:col>1</xdr:col>
                    <xdr:colOff>137160</xdr:colOff>
                    <xdr:row>248</xdr:row>
                    <xdr:rowOff>182880</xdr:rowOff>
                  </to>
                </anchor>
              </controlPr>
            </control>
          </mc:Choice>
        </mc:AlternateContent>
        <mc:AlternateContent xmlns:mc="http://schemas.openxmlformats.org/markup-compatibility/2006">
          <mc:Choice Requires="x14">
            <control shapeId="1101" r:id="rId66" name="CB_Sanitair">
              <controlPr defaultSize="0" autoFill="0" autoLine="0" autoPict="0">
                <anchor moveWithCells="1">
                  <from>
                    <xdr:col>0</xdr:col>
                    <xdr:colOff>160020</xdr:colOff>
                    <xdr:row>249</xdr:row>
                    <xdr:rowOff>7620</xdr:rowOff>
                  </from>
                  <to>
                    <xdr:col>2</xdr:col>
                    <xdr:colOff>137160</xdr:colOff>
                    <xdr:row>250</xdr:row>
                    <xdr:rowOff>182880</xdr:rowOff>
                  </to>
                </anchor>
              </controlPr>
            </control>
          </mc:Choice>
        </mc:AlternateContent>
        <mc:AlternateContent xmlns:mc="http://schemas.openxmlformats.org/markup-compatibility/2006">
          <mc:Choice Requires="x14">
            <control shapeId="1102" r:id="rId67" name="CB_TurnzaalEnOfSporthal">
              <controlPr defaultSize="0" autoFill="0" autoLine="0" autoPict="0">
                <anchor moveWithCells="1">
                  <from>
                    <xdr:col>0</xdr:col>
                    <xdr:colOff>175260</xdr:colOff>
                    <xdr:row>251</xdr:row>
                    <xdr:rowOff>7620</xdr:rowOff>
                  </from>
                  <to>
                    <xdr:col>1</xdr:col>
                    <xdr:colOff>137160</xdr:colOff>
                    <xdr:row>252</xdr:row>
                    <xdr:rowOff>182880</xdr:rowOff>
                  </to>
                </anchor>
              </controlPr>
            </control>
          </mc:Choice>
        </mc:AlternateContent>
        <mc:AlternateContent xmlns:mc="http://schemas.openxmlformats.org/markup-compatibility/2006">
          <mc:Choice Requires="x14">
            <control shapeId="1103" r:id="rId68" name="CB_AndereRuimte">
              <controlPr defaultSize="0" autoFill="0" autoLine="0" autoPict="0">
                <anchor moveWithCells="1">
                  <from>
                    <xdr:col>0</xdr:col>
                    <xdr:colOff>182880</xdr:colOff>
                    <xdr:row>253</xdr:row>
                    <xdr:rowOff>22860</xdr:rowOff>
                  </from>
                  <to>
                    <xdr:col>2</xdr:col>
                    <xdr:colOff>0</xdr:colOff>
                    <xdr:row>255</xdr:row>
                    <xdr:rowOff>0</xdr:rowOff>
                  </to>
                </anchor>
              </controlPr>
            </control>
          </mc:Choice>
        </mc:AlternateContent>
        <mc:AlternateContent xmlns:mc="http://schemas.openxmlformats.org/markup-compatibility/2006">
          <mc:Choice Requires="x14">
            <control shapeId="1104" r:id="rId69" name="CB_GebAfgebrOntrGesubAGIOnGeb1">
              <controlPr defaultSize="0" autoFill="0" autoLine="0" autoPict="0">
                <anchor moveWithCells="1">
                  <from>
                    <xdr:col>33</xdr:col>
                    <xdr:colOff>30480</xdr:colOff>
                    <xdr:row>486</xdr:row>
                    <xdr:rowOff>0</xdr:rowOff>
                  </from>
                  <to>
                    <xdr:col>35</xdr:col>
                    <xdr:colOff>38100</xdr:colOff>
                    <xdr:row>488</xdr:row>
                    <xdr:rowOff>7620</xdr:rowOff>
                  </to>
                </anchor>
              </controlPr>
            </control>
          </mc:Choice>
        </mc:AlternateContent>
        <mc:AlternateContent xmlns:mc="http://schemas.openxmlformats.org/markup-compatibility/2006">
          <mc:Choice Requires="x14">
            <control shapeId="1105" r:id="rId70" name="CB_GebAfgebrOntrGesubAGIOnGeb2">
              <controlPr defaultSize="0" autoFill="0" autoLine="0" autoPict="0">
                <anchor moveWithCells="1">
                  <from>
                    <xdr:col>33</xdr:col>
                    <xdr:colOff>38100</xdr:colOff>
                    <xdr:row>488</xdr:row>
                    <xdr:rowOff>0</xdr:rowOff>
                  </from>
                  <to>
                    <xdr:col>35</xdr:col>
                    <xdr:colOff>60960</xdr:colOff>
                    <xdr:row>489</xdr:row>
                    <xdr:rowOff>30480</xdr:rowOff>
                  </to>
                </anchor>
              </controlPr>
            </control>
          </mc:Choice>
        </mc:AlternateContent>
        <mc:AlternateContent xmlns:mc="http://schemas.openxmlformats.org/markup-compatibility/2006">
          <mc:Choice Requires="x14">
            <control shapeId="1106" r:id="rId71" name="CB_OVAM">
              <controlPr defaultSize="0" autoFill="0" autoLine="0" autoPict="0">
                <anchor moveWithCells="1">
                  <from>
                    <xdr:col>0</xdr:col>
                    <xdr:colOff>152400</xdr:colOff>
                    <xdr:row>325</xdr:row>
                    <xdr:rowOff>7620</xdr:rowOff>
                  </from>
                  <to>
                    <xdr:col>2</xdr:col>
                    <xdr:colOff>114300</xdr:colOff>
                    <xdr:row>327</xdr:row>
                    <xdr:rowOff>7620</xdr:rowOff>
                  </to>
                </anchor>
              </controlPr>
            </control>
          </mc:Choice>
        </mc:AlternateContent>
        <mc:AlternateContent xmlns:mc="http://schemas.openxmlformats.org/markup-compatibility/2006">
          <mc:Choice Requires="x14">
            <control shapeId="1107" r:id="rId72" name="RB_WerkenNaAankoop">
              <controlPr defaultSize="0" autoFill="0" autoLine="0" autoPict="0">
                <anchor moveWithCells="1">
                  <from>
                    <xdr:col>0</xdr:col>
                    <xdr:colOff>160020</xdr:colOff>
                    <xdr:row>51</xdr:row>
                    <xdr:rowOff>0</xdr:rowOff>
                  </from>
                  <to>
                    <xdr:col>2</xdr:col>
                    <xdr:colOff>137160</xdr:colOff>
                    <xdr:row>52</xdr:row>
                    <xdr:rowOff>15240</xdr:rowOff>
                  </to>
                </anchor>
              </controlPr>
            </control>
          </mc:Choice>
        </mc:AlternateContent>
        <mc:AlternateContent xmlns:mc="http://schemas.openxmlformats.org/markup-compatibility/2006">
          <mc:Choice Requires="x14">
            <control shapeId="1108" r:id="rId73" name="CB_EngOpenstellingSchoolinfra">
              <controlPr defaultSize="0" autoFill="0" autoLine="0" autoPict="0">
                <anchor moveWithCells="1">
                  <from>
                    <xdr:col>0</xdr:col>
                    <xdr:colOff>160020</xdr:colOff>
                    <xdr:row>706</xdr:row>
                    <xdr:rowOff>175260</xdr:rowOff>
                  </from>
                  <to>
                    <xdr:col>2</xdr:col>
                    <xdr:colOff>137160</xdr:colOff>
                    <xdr:row>709</xdr:row>
                    <xdr:rowOff>15240</xdr:rowOff>
                  </to>
                </anchor>
              </controlPr>
            </control>
          </mc:Choice>
        </mc:AlternateContent>
        <mc:AlternateContent xmlns:mc="http://schemas.openxmlformats.org/markup-compatibility/2006">
          <mc:Choice Requires="x14">
            <control shapeId="1121" r:id="rId74" name="RB_ToepassingsgOS_True">
              <controlPr defaultSize="0" autoFill="0" autoLine="0" autoPict="0">
                <anchor moveWithCells="1">
                  <from>
                    <xdr:col>0</xdr:col>
                    <xdr:colOff>167640</xdr:colOff>
                    <xdr:row>214</xdr:row>
                    <xdr:rowOff>0</xdr:rowOff>
                  </from>
                  <to>
                    <xdr:col>2</xdr:col>
                    <xdr:colOff>7620</xdr:colOff>
                    <xdr:row>215</xdr:row>
                    <xdr:rowOff>7620</xdr:rowOff>
                  </to>
                </anchor>
              </controlPr>
            </control>
          </mc:Choice>
        </mc:AlternateContent>
        <mc:AlternateContent xmlns:mc="http://schemas.openxmlformats.org/markup-compatibility/2006">
          <mc:Choice Requires="x14">
            <control shapeId="1122" r:id="rId75" name="RB_EngagementOS">
              <controlPr defaultSize="0" autoFill="0" autoLine="0" autoPict="0">
                <anchor moveWithCells="1">
                  <from>
                    <xdr:col>1</xdr:col>
                    <xdr:colOff>114300</xdr:colOff>
                    <xdr:row>216</xdr:row>
                    <xdr:rowOff>0</xdr:rowOff>
                  </from>
                  <to>
                    <xdr:col>3</xdr:col>
                    <xdr:colOff>22860</xdr:colOff>
                    <xdr:row>217</xdr:row>
                    <xdr:rowOff>7620</xdr:rowOff>
                  </to>
                </anchor>
              </controlPr>
            </control>
          </mc:Choice>
        </mc:AlternateContent>
        <mc:AlternateContent xmlns:mc="http://schemas.openxmlformats.org/markup-compatibility/2006">
          <mc:Choice Requires="x14">
            <control shapeId="1123" r:id="rId76" name="RB_KennisnameOS">
              <controlPr defaultSize="0" autoFill="0" autoLine="0" autoPict="0">
                <anchor moveWithCells="1">
                  <from>
                    <xdr:col>1</xdr:col>
                    <xdr:colOff>114300</xdr:colOff>
                    <xdr:row>222</xdr:row>
                    <xdr:rowOff>7620</xdr:rowOff>
                  </from>
                  <to>
                    <xdr:col>3</xdr:col>
                    <xdr:colOff>22860</xdr:colOff>
                    <xdr:row>224</xdr:row>
                    <xdr:rowOff>0</xdr:rowOff>
                  </to>
                </anchor>
              </controlPr>
            </control>
          </mc:Choice>
        </mc:AlternateContent>
        <mc:AlternateContent xmlns:mc="http://schemas.openxmlformats.org/markup-compatibility/2006">
          <mc:Choice Requires="x14">
            <control shapeId="1124" r:id="rId77" name="RB_ToepassingsgOS_False">
              <controlPr defaultSize="0" autoFill="0" autoLine="0" autoPict="0">
                <anchor moveWithCells="1">
                  <from>
                    <xdr:col>0</xdr:col>
                    <xdr:colOff>190500</xdr:colOff>
                    <xdr:row>226</xdr:row>
                    <xdr:rowOff>7620</xdr:rowOff>
                  </from>
                  <to>
                    <xdr:col>2</xdr:col>
                    <xdr:colOff>30480</xdr:colOff>
                    <xdr:row>228</xdr:row>
                    <xdr:rowOff>0</xdr:rowOff>
                  </to>
                </anchor>
              </controlPr>
            </control>
          </mc:Choice>
        </mc:AlternateContent>
        <mc:AlternateContent xmlns:mc="http://schemas.openxmlformats.org/markup-compatibility/2006">
          <mc:Choice Requires="x14">
            <control shapeId="1126" r:id="rId78" name="CB_VTAOpenstellingSchoolinfra">
              <controlPr defaultSize="0" autoFill="0" autoLine="0" autoPict="0">
                <anchor moveWithCells="1">
                  <from>
                    <xdr:col>0</xdr:col>
                    <xdr:colOff>160020</xdr:colOff>
                    <xdr:row>708</xdr:row>
                    <xdr:rowOff>182880</xdr:rowOff>
                  </from>
                  <to>
                    <xdr:col>2</xdr:col>
                    <xdr:colOff>137160</xdr:colOff>
                    <xdr:row>711</xdr:row>
                    <xdr:rowOff>22860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0a2c6e09-0be7-4cb0-a409-8b5599bb63e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554B155E7CE454CBEEC0BDE412DC329" ma:contentTypeVersion="18" ma:contentTypeDescription="Een nieuw document maken." ma:contentTypeScope="" ma:versionID="00949a5a233c36ec6465202c16b1f31e">
  <xsd:schema xmlns:xsd="http://www.w3.org/2001/XMLSchema" xmlns:xs="http://www.w3.org/2001/XMLSchema" xmlns:p="http://schemas.microsoft.com/office/2006/metadata/properties" xmlns:ns3="0a2c6e09-0be7-4cb0-a409-8b5599bb63e0" xmlns:ns4="49dcecb8-a862-4ab0-a221-23ecb49757c5" targetNamespace="http://schemas.microsoft.com/office/2006/metadata/properties" ma:root="true" ma:fieldsID="2bddb3c8398a2e51857cc69e0a16c67e" ns3:_="" ns4:_="">
    <xsd:import namespace="0a2c6e09-0be7-4cb0-a409-8b5599bb63e0"/>
    <xsd:import namespace="49dcecb8-a862-4ab0-a221-23ecb49757c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2c6e09-0be7-4cb0-a409-8b5599bb63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9dcecb8-a862-4ab0-a221-23ecb49757c5"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SharingHintHash" ma:index="18"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AECBF0-D905-47F2-BD0E-D3257827A4A5}">
  <ds:schemaRefs>
    <ds:schemaRef ds:uri="http://schemas.microsoft.com/sharepoint/v3/contenttype/forms"/>
  </ds:schemaRefs>
</ds:datastoreItem>
</file>

<file path=customXml/itemProps2.xml><?xml version="1.0" encoding="utf-8"?>
<ds:datastoreItem xmlns:ds="http://schemas.openxmlformats.org/officeDocument/2006/customXml" ds:itemID="{0C2E00D2-D412-42E0-B841-98F62BE4F868}">
  <ds:schemaRefs>
    <ds:schemaRef ds:uri="http://schemas.openxmlformats.org/package/2006/metadata/core-properties"/>
    <ds:schemaRef ds:uri="http://schemas.microsoft.com/office/2006/documentManagement/types"/>
    <ds:schemaRef ds:uri="49dcecb8-a862-4ab0-a221-23ecb49757c5"/>
    <ds:schemaRef ds:uri="http://purl.org/dc/elements/1.1/"/>
    <ds:schemaRef ds:uri="http://schemas.microsoft.com/office/2006/metadata/properties"/>
    <ds:schemaRef ds:uri="http://schemas.microsoft.com/office/infopath/2007/PartnerControls"/>
    <ds:schemaRef ds:uri="http://purl.org/dc/terms/"/>
    <ds:schemaRef ds:uri="0a2c6e09-0be7-4cb0-a409-8b5599bb63e0"/>
    <ds:schemaRef ds:uri="http://www.w3.org/XML/1998/namespace"/>
    <ds:schemaRef ds:uri="http://purl.org/dc/dcmitype/"/>
  </ds:schemaRefs>
</ds:datastoreItem>
</file>

<file path=customXml/itemProps3.xml><?xml version="1.0" encoding="utf-8"?>
<ds:datastoreItem xmlns:ds="http://schemas.openxmlformats.org/officeDocument/2006/customXml" ds:itemID="{C97AD45C-F542-4793-8105-29BE23BB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2c6e09-0be7-4cb0-a409-8b5599bb63e0"/>
    <ds:schemaRef ds:uri="49dcecb8-a862-4ab0-a221-23ecb49757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173</vt:i4>
      </vt:variant>
    </vt:vector>
  </HeadingPairs>
  <TitlesOfParts>
    <vt:vector size="174" baseType="lpstr">
      <vt:lpstr>aanvraag</vt:lpstr>
      <vt:lpstr>AardAanvraag_fldAantalBijkomendePlaatsen</vt:lpstr>
      <vt:lpstr>AardAanvraag_fldAantalLeerlingenNieuweInfra</vt:lpstr>
      <vt:lpstr>AardAanvraag_fldAanvraagInfrastructuurRuimte</vt:lpstr>
      <vt:lpstr>AardAanvraag_fldAanvraagMotiveerGeplandeWerken</vt:lpstr>
      <vt:lpstr>AardAanvraag_fldAanvraagOmschrijfGeplandeWerken</vt:lpstr>
      <vt:lpstr>AardAanvraag_fldBovenvermeldeWerkenSchadeloosstellingBedrag</vt:lpstr>
      <vt:lpstr>AardAanvraag_fldDatumUitvoeringsperiodeMaanden</vt:lpstr>
      <vt:lpstr>AardAanvraag_fldDatumUitvoeringWerkenJaar</vt:lpstr>
      <vt:lpstr>AardAanvraag_fldDatumUitvoeringWerkenMaand</vt:lpstr>
      <vt:lpstr>AardAanvraag_fldSubsidiesAndereOverhedenAndereWaarde</vt:lpstr>
      <vt:lpstr>AdministratieveGegevens_fldAankoopDossier</vt:lpstr>
      <vt:lpstr>AdministratieveGegevens_fldBIC</vt:lpstr>
      <vt:lpstr>AdministratieveGegevens_fldCoördinerendeIMemail</vt:lpstr>
      <vt:lpstr>AdministratieveGegevens_fldCoördinerendeIMGemeente</vt:lpstr>
      <vt:lpstr>AdministratieveGegevens_fldCoördinerendeIMGSM</vt:lpstr>
      <vt:lpstr>AdministratieveGegevens_fldCoördinerendeIMNaam</vt:lpstr>
      <vt:lpstr>AdministratieveGegevens_fldCoördinerendeIMNr</vt:lpstr>
      <vt:lpstr>AdministratieveGegevens_fldCoördinerendeIMPostcode</vt:lpstr>
      <vt:lpstr>AdministratieveGegevens_fldCoördinerendeIMStraat</vt:lpstr>
      <vt:lpstr>AdministratieveGegevens_fldCoördinerendeIMTelefoon</vt:lpstr>
      <vt:lpstr>AdministratieveGegevens_fldDossiernummer1</vt:lpstr>
      <vt:lpstr>AdministratieveGegevens_fldDossiernummer2</vt:lpstr>
      <vt:lpstr>AdministratieveGegevens_fldDossiernummer3</vt:lpstr>
      <vt:lpstr>AdministratieveGegevens_fldDossiernummer4</vt:lpstr>
      <vt:lpstr>AdministratieveGegevens_fldIBAN</vt:lpstr>
      <vt:lpstr>AdministratieveGegevens_fldIMKBO</vt:lpstr>
      <vt:lpstr>AdministratieveGegevens_fldKadastraleGegevensWerkenDatumAkte</vt:lpstr>
      <vt:lpstr>AdministratieveGegevens_fldKadastraleGegevensWerkenDatumAkte1</vt:lpstr>
      <vt:lpstr>AdministratieveGegevens_fldLocatieWerkenAdres</vt:lpstr>
      <vt:lpstr>AdministratieveGegevens_fldLocatieWerkenGemeente</vt:lpstr>
      <vt:lpstr>AdministratieveGegevens_fldLocatieWerkenNaam</vt:lpstr>
      <vt:lpstr>AdministratieveGegevens_fldLocatieWerkenNr</vt:lpstr>
      <vt:lpstr>AdministratieveGegevens_fldLocatieWerkenPostcode</vt:lpstr>
      <vt:lpstr>AdministratieveGegevens_fldOnderwijsinstellingGemeente</vt:lpstr>
      <vt:lpstr>AdministratieveGegevens_fldOnderwijsinstellingNaam</vt:lpstr>
      <vt:lpstr>AdministratieveGegevens_fldOnderwijsinstellingNr</vt:lpstr>
      <vt:lpstr>AdministratieveGegevens_fldOnderwijsinstellingPostcode</vt:lpstr>
      <vt:lpstr>AdministratieveGegevens_fldOnderwijsinstellingStraat</vt:lpstr>
      <vt:lpstr>AdministratieveGegevens_fldSamenMetAndereVestiging</vt:lpstr>
      <vt:lpstr>AdministratieveGegevens_fldSchoolbestuurGemeente</vt:lpstr>
      <vt:lpstr>AdministratieveGegevens_fldSchoolbestuurKBO</vt:lpstr>
      <vt:lpstr>AdministratieveGegevens_fldSchoolbestuurNaam</vt:lpstr>
      <vt:lpstr>AdministratieveGegevens_fldSchoolbestuurNr</vt:lpstr>
      <vt:lpstr>AdministratieveGegevens_fldSchoolbestuurPostcode</vt:lpstr>
      <vt:lpstr>AdministratieveGegevens_fldSchoolbestuurStraat</vt:lpstr>
      <vt:lpstr>AdministratieveGegevens_fldVestigingGemeente</vt:lpstr>
      <vt:lpstr>AdministratieveGegevens_fldVestigingNaam</vt:lpstr>
      <vt:lpstr>AdministratieveGegevens_fldVestigingNr</vt:lpstr>
      <vt:lpstr>AdministratieveGegevens_fldVestigingPostcode</vt:lpstr>
      <vt:lpstr>AdministratieveGegevens_fldVestigingsnummer</vt:lpstr>
      <vt:lpstr>AdministratieveGegevens_fldVestigingStraat</vt:lpstr>
      <vt:lpstr>AdministratieveGegevens_fldVestigingWerkenAfdeling</vt:lpstr>
      <vt:lpstr>AdministratieveGegevens_fldVestigingWerkenNr</vt:lpstr>
      <vt:lpstr>AdministratieveGegevens_fldVestigingWerkenOppervlakteARE</vt:lpstr>
      <vt:lpstr>AdministratieveGegevens_fldVestigingWerkenOppervlakteCA</vt:lpstr>
      <vt:lpstr>AdministratieveGegevens_fldVestigingWerkenOppervlakteHA</vt:lpstr>
      <vt:lpstr>AdministratieveGegevens_fldVestigingWerkenSectie</vt:lpstr>
      <vt:lpstr>aanvraag!Afdrukbereik</vt:lpstr>
      <vt:lpstr>BerekeningBestaandBrutoOppervlakte_fldGebouwAfgebrokenOfOntrokkenBouwjaarGebouw1</vt:lpstr>
      <vt:lpstr>BerekeningBestaandBrutoOppervlakte_fldGebouwAfgebrokenOfOntrokkenBouwjaarGebouw2</vt:lpstr>
      <vt:lpstr>BerekeningBestaandBrutoOppervlakte_fldGebouwAfgebrokenOfOntrokkenBrutoOppM2Gebouw1</vt:lpstr>
      <vt:lpstr>BerekeningBestaandBrutoOppervlakte_fldGebouwAfgebrokenOfOntrokkenBrutoOppM2Gebouw2</vt:lpstr>
      <vt:lpstr>BerekeningBestaandBrutoOppervlakte_fldGebouwcode1</vt:lpstr>
      <vt:lpstr>BerekeningBestaandBrutoOppervlakte_fldGebouwcode2</vt:lpstr>
      <vt:lpstr>BerekeningBestaandBrutoOppervlakte_fldGebouwcode3</vt:lpstr>
      <vt:lpstr>BerekeningBestaandBrutoOppervlakte_fldGebouwcode4</vt:lpstr>
      <vt:lpstr>BerekeningBestaandBrutoOppervlakte_fldGebouwcode5</vt:lpstr>
      <vt:lpstr>BerekeningBestaandBrutoOppervlakte_fldGebouwcode6</vt:lpstr>
      <vt:lpstr>BerekeningBestaandBrutoOppervlakte_fldGebouwcode7</vt:lpstr>
      <vt:lpstr>BerekeningBestaandBrutoOppervlakte_fldGebouwcode8</vt:lpstr>
      <vt:lpstr>BerekeningBestaandBrutoOppervlakte_fldGebouwcodeAfbraak1</vt:lpstr>
      <vt:lpstr>BerekeningBestaandBrutoOppervlakte_fldGebouwcodeAfbraak2</vt:lpstr>
      <vt:lpstr>BerekeningBestaandBrutoOppervlakte_fldGenormeerdeOmgevingBehoudenBrutoOppM2Fietsenberging</vt:lpstr>
      <vt:lpstr>BerekeningBestaandBrutoOppervlakte_fldGenormeerdeOmgevingBehoudenBrutoOppM2OpenEnOverdekteSpeelplaats</vt:lpstr>
      <vt:lpstr>BerekeningBestaandBrutoOppervlakte_fldGenormeerdeOmgevingBehoudenBrutoOppM2OverdekteSpeelplaats</vt:lpstr>
      <vt:lpstr>BerekeningBestaandBrutoOppervlakte_fldGenormeerdeOmgevingBehoudenBrutoOppM2ParkeerEnManoeuvreerruimte</vt:lpstr>
      <vt:lpstr>BerekeningBestaandBrutoOppervlakte_fldLokaalLOAfgebrokenOfOntrokkenBouwjaarGebouw1</vt:lpstr>
      <vt:lpstr>BerekeningBestaandBrutoOppervlakte_fldLokaalLOAfgebrokenOfOntrokkenBouwjaarGebouw2</vt:lpstr>
      <vt:lpstr>BerekeningBestaandBrutoOppervlakte_fldLokaalLOAfgebrokenOfOntrokkenBrutoOppM2Gebouw1</vt:lpstr>
      <vt:lpstr>BerekeningBestaandBrutoOppervlakte_fldLokaalLOAfgebrokenOfOntrokkenBrutoOppM2Gebouw2</vt:lpstr>
      <vt:lpstr>BerekeningBestaandBrutoOppervlakte_fldLokaalLOAfgebrokenOfOntrokkenGebouwcodeGebouw1</vt:lpstr>
      <vt:lpstr>BerekeningBestaandBrutoOppervlakte_fldLokaalLOAfgebrokenOfOntrokkenGebouwcodeGebouw2</vt:lpstr>
      <vt:lpstr>BerekeningBestaandBrutoOppervlakte_fldLokaalLOBouwjaarGebouw1</vt:lpstr>
      <vt:lpstr>BerekeningBestaandBrutoOppervlakte_fldLokaalLOBouwjaarGebouw2</vt:lpstr>
      <vt:lpstr>BerekeningBestaandBrutoOppervlakte_fldLokaalLOBouwjaarGebouw3</vt:lpstr>
      <vt:lpstr>BerekeningBestaandBrutoOppervlakte_fldLokaalLOBrutoOppM2Gebouw1</vt:lpstr>
      <vt:lpstr>BerekeningBestaandBrutoOppervlakte_fldLokaalLOBrutoOppM2Gebouw2</vt:lpstr>
      <vt:lpstr>BerekeningBestaandBrutoOppervlakte_fldLokaalLOBrutoOppM2Gebouw3</vt:lpstr>
      <vt:lpstr>BerekeningBestaandBrutoOppervlakte_fldLokaalLOGebouwCodeGebouw1</vt:lpstr>
      <vt:lpstr>BerekeningBestaandBrutoOppervlakte_fldLokaalLOGebouwCodeGebouw2</vt:lpstr>
      <vt:lpstr>BerekeningBestaandBrutoOppervlakte_fldLokaalLOGebouwCodeGebouw3</vt:lpstr>
      <vt:lpstr>BerekeningBestaandBrutoOppervlakte_fldSchoolgebouwenBouwjaarGebouw1</vt:lpstr>
      <vt:lpstr>BerekeningBestaandBrutoOppervlakte_fldSchoolgebouwenBouwjaarGebouw2</vt:lpstr>
      <vt:lpstr>BerekeningBestaandBrutoOppervlakte_fldSchoolgebouwenBouwjaarGebouw3</vt:lpstr>
      <vt:lpstr>BerekeningBestaandBrutoOppervlakte_fldSchoolgebouwenBouwjaarGebouw4</vt:lpstr>
      <vt:lpstr>BerekeningBestaandBrutoOppervlakte_fldSchoolgebouwenBouwjaarGebouw5</vt:lpstr>
      <vt:lpstr>BerekeningBestaandBrutoOppervlakte_fldSchoolgebouwenBouwjaarGebouw6</vt:lpstr>
      <vt:lpstr>BerekeningBestaandBrutoOppervlakte_fldSchoolgebouwenBouwjaarGebouw7</vt:lpstr>
      <vt:lpstr>BerekeningBestaandBrutoOppervlakte_fldSchoolgebouwenBouwjaarGebouw8</vt:lpstr>
      <vt:lpstr>BerekeningBestaandBrutoOppervlakte_fldSchoolgebouwenBrutoOppM2Gebouw1</vt:lpstr>
      <vt:lpstr>BerekeningBestaandBrutoOppervlakte_fldSchoolgebouwenBrutoOppM2Gebouw2</vt:lpstr>
      <vt:lpstr>BerekeningBestaandBrutoOppervlakte_fldSchoolgebouwenBrutoOppM2Gebouw3</vt:lpstr>
      <vt:lpstr>BerekeningBestaandBrutoOppervlakte_fldSchoolgebouwenBrutoOppM2Gebouw4</vt:lpstr>
      <vt:lpstr>BerekeningBestaandBrutoOppervlakte_fldSchoolgebouwenBrutoOppM2Gebouw5</vt:lpstr>
      <vt:lpstr>BerekeningBestaandBrutoOppervlakte_fldSchoolgebouwenBrutoOppM2Gebouw6</vt:lpstr>
      <vt:lpstr>BerekeningBestaandBrutoOppervlakte_fldSchoolgebouwenBrutoOppM2Gebouw7</vt:lpstr>
      <vt:lpstr>BerekeningBestaandBrutoOppervlakte_fldSchoolgebouwenBrutoOppM2Gebouw8</vt:lpstr>
      <vt:lpstr>BerekeningBestaandBrutoOppervlakte_fldTechnischeLokalenBrutoOppM2AndereLokalen</vt:lpstr>
      <vt:lpstr>BerekeningBestaandBrutoOppervlakte_fldTechnischeLokalenBrutoOppM2Hoogspanningscabine</vt:lpstr>
      <vt:lpstr>BerekeningBestaandBrutoOppervlakte_fldTechnischeLokalenBrutoOppM2Machinekamer</vt:lpstr>
      <vt:lpstr>BerekeningBestaandBrutoOppervlakte_fldTechnischeLokalenBrutoOppM2OpslagplaatsBrandstof</vt:lpstr>
      <vt:lpstr>BerekeningBestaandBrutoOppervlakte_fldTechnischeLokalenBrutoOppM2Stookplaats1</vt:lpstr>
      <vt:lpstr>BerekeningBestaandBrutoOppervlakte_fldTechnischeLokalenBrutoOppM2Stookplaats2</vt:lpstr>
      <vt:lpstr>BerekeningFysischeNorm_fldAantalFiets</vt:lpstr>
      <vt:lpstr>BerekeningFysischeNorm_fldAantalKleuters</vt:lpstr>
      <vt:lpstr>BerekeningFysischeNorm_fldAantalLeerlingenLagere</vt:lpstr>
      <vt:lpstr>BerekeningFysischeNorm_fldAantalPersoneelsledenHalveOpdracht</vt:lpstr>
      <vt:lpstr>BerekeningFysischeNorm_fldAantalUurAnglicaanseLevensbeschouwing</vt:lpstr>
      <vt:lpstr>BerekeningFysischeNorm_fldAantalUurCultuurLevensbeschouwing</vt:lpstr>
      <vt:lpstr>BerekeningFysischeNorm_fldAantalUurIslamitischeLevensbeschouwing</vt:lpstr>
      <vt:lpstr>BerekeningFysischeNorm_fldAantalUurIsrealitischeLevenbeschouwing</vt:lpstr>
      <vt:lpstr>BerekeningFysischeNorm_fldAantalUurKatholiekeLevensbeschouwing</vt:lpstr>
      <vt:lpstr>BerekeningFysischeNorm_fldAantalUurNietConfessioneleLevensbeschouwing</vt:lpstr>
      <vt:lpstr>BerekeningFysischeNorm_fldAantalUurOrthodoxeLevensbeschouwing</vt:lpstr>
      <vt:lpstr>BerekeningFysischeNorm_fldAantalUurProtestantseLevensbeschouwing</vt:lpstr>
      <vt:lpstr>BerekeningTotaleKostprijs_fldTotaleKostprijsAfbraakwerken</vt:lpstr>
      <vt:lpstr>BerekeningTotaleKostprijs_fldTotaleKostprijsEersteUitrustingLokalenLO</vt:lpstr>
      <vt:lpstr>BerekeningTotaleKostprijs_fldTotaleKostprijsEersteUitrustingOpenSpeelplaats</vt:lpstr>
      <vt:lpstr>BerekeningTotaleKostprijs_fldTotaleKostprijsEersteUitrustingOverdekteSpeelplaats</vt:lpstr>
      <vt:lpstr>BerekeningTotaleKostprijs_fldTotaleKostprijsEersteUitrustingSchoolgebouwen</vt:lpstr>
      <vt:lpstr>GegevensActualisatie_fldOmschrijvingDuurzaamheid</vt:lpstr>
      <vt:lpstr>GegevensActualisatie_fldOmschrijvingMultifunctionaliteit</vt:lpstr>
      <vt:lpstr>GegevensSubsidiewaarden_fldInstellingAdministratieveZetelGemeente</vt:lpstr>
      <vt:lpstr>GegevensSubsidiewaarden_fldInstellingAdministratieveZetelHuisnummer</vt:lpstr>
      <vt:lpstr>GegevensSubsidiewaarden_fldInstellingAdministratieveZetelPostnummer</vt:lpstr>
      <vt:lpstr>GegevensSubsidiewaarden_fldInstellingAdministratieveZetelStraat</vt:lpstr>
      <vt:lpstr>GegevensSubsidiewaarden_fldInstellingBeschikbaarGebouwGemeente</vt:lpstr>
      <vt:lpstr>GegevensSubsidiewaarden_fldInstellingBeschikbaarGebouwHuisnummer</vt:lpstr>
      <vt:lpstr>GegevensSubsidiewaarden_fldInstellingBeschikbaarGebouwPostnummer</vt:lpstr>
      <vt:lpstr>GegevensSubsidiewaarden_fldInstellingBeschikbaarGebouwStraat</vt:lpstr>
      <vt:lpstr>GegevensSubsidiewaarden_fldInstellingInrichtendeMachtOfSchoolbestuur</vt:lpstr>
      <vt:lpstr>Ondertekening_fdlOndertekeningVoorEnAchternaam</vt:lpstr>
      <vt:lpstr>Ondertekening_fldOndertekeningFunctie</vt:lpstr>
      <vt:lpstr>Ondertekening_fldOndertekeningHandtekening</vt:lpstr>
      <vt:lpstr>Ondertekening_fldOndertekeningsDatum</vt:lpstr>
      <vt:lpstr>Ontvangstdatum_fldOntvangstdatum</vt:lpstr>
      <vt:lpstr>OppervlakteNieuwbouwEnKostprijs_fldNieuwbouwBrutoOppM2LokalenLO</vt:lpstr>
      <vt:lpstr>OppervlakteNieuwbouwEnKostprijs_fldNieuwbouwBrutoOppM2Schoolgebouwen</vt:lpstr>
      <vt:lpstr>OppervlakteNieuwbouwEnKostprijs_fldNieuwbouwBrutoOppM2TechnischeLokalen</vt:lpstr>
      <vt:lpstr>OppervlakteNieuwbouwEnKostprijs_fldNieuwbouwGenormeerdeOmgevingBrutoOppM2Fietsenberging</vt:lpstr>
      <vt:lpstr>OppervlakteNieuwbouwEnKostprijs_fldNieuwbouwGenormeerdeOmgevingBrutoOppM2OpenSpeelplaats</vt:lpstr>
      <vt:lpstr>OppervlakteNieuwbouwEnKostprijs_fldNieuwbouwGenormeerdeOmgevingBrutoOppM2OverdekteSpeelplaats</vt:lpstr>
      <vt:lpstr>OppervlakteNieuwbouwEnKostprijs_fldNieuwbouwGenormeerdeOmgevingBrutoOppM2ParkeerEnManoeuvreerruimte</vt:lpstr>
      <vt:lpstr>OppervlakteNieuwbouwEnKostprijs_fldNieuwbouwGenormeerdeOmgevingKostprijsFietsenberging</vt:lpstr>
      <vt:lpstr>OppervlakteNieuwbouwEnKostprijs_fldNieuwbouwGenormeerdeOmgevingKostprijsOpenSpeelplaats</vt:lpstr>
      <vt:lpstr>OppervlakteNieuwbouwEnKostprijs_fldNieuwbouwGenormeerdeOmgevingKostprijsOverdekteSpeelplaats</vt:lpstr>
      <vt:lpstr>OppervlakteNieuwbouwEnKostprijs_fldNieuwbouwGenormeerdeOmgevingKostprijsParkeerEnManoeuvreerruimte</vt:lpstr>
      <vt:lpstr>OppervlakteNieuwbouwEnKostprijs_fldNieuwbouwKostprijsLokalenLO</vt:lpstr>
      <vt:lpstr>OppervlakteNieuwbouwEnKostprijs_fldNieuwbouwKostprijsSchoolgebouwen</vt:lpstr>
      <vt:lpstr>OppervlakteNieuwbouwEnKostprijs_fldNieuwbouwNietGenormeerdeOmgevingKostprijs</vt:lpstr>
      <vt:lpstr>OppervlakteVerbouwingswerkenEnKostprijs_fldVerbouwingswerkenBrutoOppM2LokalenLO</vt:lpstr>
      <vt:lpstr>OppervlakteVerbouwingswerkenEnKostprijs_fldVerbouwingswerkenBrutoOppM2Schoolgebouwen</vt:lpstr>
      <vt:lpstr>OppervlakteVerbouwingswerkenEnKostprijs_fldVerbouwingswerkenBrutoOppM2TechnischeLokalen</vt:lpstr>
      <vt:lpstr>OppervlakteVerbouwingswerkenEnKostprijs_fldVerbouwingswerkenGenormeerdeOmgevingswerkenBrutoOppM2Fietsenberging</vt:lpstr>
      <vt:lpstr>OppervlakteVerbouwingswerkenEnKostprijs_fldVerbouwingswerkenGenormeerdeOmgevingswerkenBrutoOppM2OpenSpeelplaats</vt:lpstr>
      <vt:lpstr>OppervlakteVerbouwingswerkenEnKostprijs_fldVerbouwingswerkenGenormeerdeOmgevingswerkenBrutoOppM2OverdekteSpeelplaats</vt:lpstr>
      <vt:lpstr>OppervlakteVerbouwingswerkenEnKostprijs_fldVerbouwingswerkenGenormeerdeOmgevingswerkenBrutoOppM2ParkeerEnManoeuvreerruimte</vt:lpstr>
      <vt:lpstr>OppervlakteVerbouwingswerkenEnKostprijs_fldVerbouwingswerkenGenormeerdeOmgevingswerkenKostprijsFietsenberging</vt:lpstr>
      <vt:lpstr>OppervlakteVerbouwingswerkenEnKostprijs_fldVerbouwingswerkenGenormeerdeOmgevingswerkenKostprijsOpenSpeelplaats</vt:lpstr>
      <vt:lpstr>OppervlakteVerbouwingswerkenEnKostprijs_fldVerbouwingswerkenGenormeerdeOmgevingswerkenKostprijsOverdekteSpeelplaats</vt:lpstr>
      <vt:lpstr>OppervlakteVerbouwingswerkenEnKostprijs_fldVerbouwingswerkenGenormeerdeOmgevingswerkenKostprijsParkeerEnManoeuvreerruimte</vt:lpstr>
      <vt:lpstr>OppervlakteVerbouwingswerkenEnKostprijs_fldVerbouwingswerkenKostprijsLokalenLO</vt:lpstr>
      <vt:lpstr>OppervlakteVerbouwingswerkenEnKostprijs_fldVerbouwingswerkenKostprijsSchoolgebouwen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 Vergote</dc:creator>
  <cp:keywords/>
  <dc:description/>
  <cp:lastModifiedBy>Maesen, Katleen</cp:lastModifiedBy>
  <cp:revision/>
  <dcterms:created xsi:type="dcterms:W3CDTF">2018-11-26T12:43:02Z</dcterms:created>
  <dcterms:modified xsi:type="dcterms:W3CDTF">2024-02-22T10:11:59Z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0x0101001554B155E7CE454CBEEC0BDE412DC329</vt:lpwstr>
  </property>
  <property fmtid="{D5CDD505-2E9C-101B-9397-08002B2CF9AE}" pid="3" name="DossierNummerColligo">
    <vt:lpwstr/>
  </property>
</Properties>
</file>