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Wv162745\fs_agion\Agiondocs\Algemeen\Formulieren\Aanvraagformulieren_RF\Aanvraagformulieren_Subsidie\2020\AankoopLaatsteVersie\"/>
    </mc:Choice>
  </mc:AlternateContent>
  <xr:revisionPtr revIDLastSave="0" documentId="13_ncr:1_{14E4972F-B017-4CFA-8E2E-8B6B27287010}" xr6:coauthVersionLast="44" xr6:coauthVersionMax="44" xr10:uidLastSave="{00000000-0000-0000-0000-000000000000}"/>
  <workbookProtection workbookAlgorithmName="SHA-512" workbookHashValue="LKn4hmKmqi/iQ3mRKUOnDJtFgDZ01mC8mXfx0/11mAnK1uWNmYh0tOx2Ygf/AV5qFXekLjwog9Y833dNHWzLHw==" workbookSaltValue="84nDXfj8Rve20s5MFyujVg==" workbookSpinCount="100000" lockStructure="1"/>
  <bookViews>
    <workbookView xWindow="-108" yWindow="-108" windowWidth="23256" windowHeight="12576" xr2:uid="{00000000-000D-0000-FFFF-FFFF00000000}"/>
  </bookViews>
  <sheets>
    <sheet name="aanvraag" sheetId="1" r:id="rId1"/>
  </sheets>
  <definedNames>
    <definedName name="AardAanvraag_fldAantalBijkomendePlaatsen">aanvraag!$B$247</definedName>
    <definedName name="AardAanvraag_fldAantalLeerlingenNieuweInfra">aanvraag!$B$251</definedName>
    <definedName name="AardAanvraag_fldBeschrijving">aanvraag!$B$192</definedName>
    <definedName name="AardAanvraag_fldDatumStartdatumWerkenJaren">aanvraag!$M$187:$P$187</definedName>
    <definedName name="AardAanvraag_fldDatumStartdatumWerkenMaanden">aanvraag!$G$187:$H$187</definedName>
    <definedName name="AardAanvraag_fldMotivatie">aanvraag!$B$206</definedName>
    <definedName name="AardAanvraag_fldSubsidiesAndereOverhedenAndereWaarde">aanvraag!$J$237</definedName>
    <definedName name="AdministratieveGegevens_fldAankoopGebouwAard">aanvraag!$Q$77</definedName>
    <definedName name="AdministratieveGegevens_fldAankoopGebouwGemeente">aanvraag!$V$81</definedName>
    <definedName name="AdministratieveGegevens_fldAankoopGebouwNr">aanvraag!$AM$79</definedName>
    <definedName name="AdministratieveGegevens_fldAankoopGebouwPostcode">aanvraag!$Q$81</definedName>
    <definedName name="AdministratieveGegevens_fldAankoopGebouwStraat">aanvraag!$Q$79</definedName>
    <definedName name="AdministratieveGegevens_fldAndereOnderwijsinstellingsnummer">aanvraag!$Y$138</definedName>
    <definedName name="AdministratieveGegevens_fldBankrekening">aanvraag!$I$128:$AB$128</definedName>
    <definedName name="AdministratieveGegevens_fldBic">aanvraag!$I$130:$S$130</definedName>
    <definedName name="AdministratieveGegevens_fldCoördinerendeIMemail">aanvraag!$Q$123</definedName>
    <definedName name="AdministratieveGegevens_fldCoördinerendeIMGemeente">aanvraag!$V$117</definedName>
    <definedName name="AdministratieveGegevens_fldCoördinerendeIMGSM">aanvraag!$Q$121</definedName>
    <definedName name="AdministratieveGegevens_fldCoördinerendeIMNaam">aanvraag!$Q$113</definedName>
    <definedName name="AdministratieveGegevens_fldCoördinerendeIMNr">aanvraag!$AM$115</definedName>
    <definedName name="AdministratieveGegevens_fldCoördinerendeIMPostcode">aanvraag!$Q$117</definedName>
    <definedName name="AdministratieveGegevens_fldCoördinerendeIMStraat">aanvraag!$Q$115</definedName>
    <definedName name="AdministratieveGegevens_fldCoördinerendeIMTelefoon">aanvraag!$Q$119</definedName>
    <definedName name="AdministratieveGegevens_fldIMKBO">aanvraag!$B$134:$E$134,aanvraag!$G$134:$I$134,aanvraag!$K$134:$M$134</definedName>
    <definedName name="AdministratieveGegevens_fldKadastraleGegevensWerkenDatumAkte">aanvraag!$S$96,aanvraag!$T$96,aanvraag!$Y$96,aanvraag!$Z$96,aanvraag!$AD$96,aanvraag!$AE$96,aanvraag!$AF$96,aanvraag!$AG$96</definedName>
    <definedName name="AdministratieveGegevens_fldKBO">aanvraag!$Q$55:$T$55,aanvraag!$V$55:$X$55,aanvraag!$Z$55:$AB$55</definedName>
    <definedName name="AdministratieveGegevens_fldOnderwijsinstellingGemeente">aanvraag!$V$63</definedName>
    <definedName name="AdministratieveGegevens_fldOnderwijsinstellingNaam">aanvraag!$Q$59</definedName>
    <definedName name="AdministratieveGegevens_fldOnderwijsinstellingNr">aanvraag!$AM$61</definedName>
    <definedName name="AdministratieveGegevens_fldOnderwijsinstellingPostcode">aanvraag!$Q$63</definedName>
    <definedName name="AdministratieveGegevens_fldOnderwijsinstellingStraat">aanvraag!$Q$61</definedName>
    <definedName name="AdministratieveGegevens_fldSamenMetAnderVestiging">aanvraag!$AD$138</definedName>
    <definedName name="AdministratieveGegevens_fldSchoolbestuurGemeente">aanvraag!$V$53</definedName>
    <definedName name="AdministratieveGegevens_fldSchoolbestuurNaam">aanvraag!$Q$49</definedName>
    <definedName name="AdministratieveGegevens_fldSchoolbestuurNr">aanvraag!$AM$51</definedName>
    <definedName name="AdministratieveGegevens_fldSchoolbestuurPostcode">aanvraag!$Q$53</definedName>
    <definedName name="AdministratieveGegevens_fldSchoolbestuurStraat">aanvraag!$Q$51</definedName>
    <definedName name="AdministratieveGegevens_fldVestigingAankoopAfdeling">aanvraag!$Q$88</definedName>
    <definedName name="AdministratieveGegevens_fldVestigingAankoopNummer">aanvraag!$Q$92</definedName>
    <definedName name="AdministratieveGegevens_fldVestigingAankoopSectie">aanvraag!$Q$90</definedName>
    <definedName name="AdministratieveGegevens_fldVestigingGemeente">aanvraag!$V$71</definedName>
    <definedName name="AdministratieveGegevens_fldVestigingInstellingsnummer">aanvraag!$Q$73</definedName>
    <definedName name="AdministratieveGegevens_fldVestigingKadasterDag1">aanvraag!$S$96:$T$96</definedName>
    <definedName name="AdministratieveGegevens_fldVestigingKadasterJaar1">aanvraag!$AD$96:$AG$96</definedName>
    <definedName name="AdministratieveGegevens_fldVestigingKadasterMaand1">aanvraag!$Y$96:$Z$96</definedName>
    <definedName name="AdministratieveGegevens_fldVestigingNaam">aanvraag!$Q$67</definedName>
    <definedName name="AdministratieveGegevens_fldVestigingNr">aanvraag!$AM$69</definedName>
    <definedName name="AdministratieveGegevens_fldVestigingPostcode">aanvraag!$Q$71</definedName>
    <definedName name="AdministratieveGegevens_fldVestigingStraat">aanvraag!$Q$69</definedName>
    <definedName name="AdministratieveGegevens_fldVestigingWerkenNr">aanvraag!$Q$92</definedName>
    <definedName name="AdministratieveGegevens_fldVestigingWerkenOppervlakteARE">aanvraag!$Z$94</definedName>
    <definedName name="AdministratieveGegevens_fldVestigingWerkenOppervlakteCA">aanvraag!$AI$94</definedName>
    <definedName name="AdministratieveGegevens_fldVestigingWerkenOppervlakteHA">aanvraag!$Q$94</definedName>
    <definedName name="AdministratieveGegevens_fldVestigingWerkenSectie">aanvraag!$Q$90</definedName>
    <definedName name="_xlnm.Print_Area" localSheetId="0">aanvraag!$A$1:$AP$656</definedName>
    <definedName name="BerekeningBestaandBrutoOppervlakte_fldGebouwAfgebrokenOfOntrokkenBouwjaarGebouw1">aanvraag!$P$373</definedName>
    <definedName name="BerekeningBestaandBrutoOppervlakte_fldGebouwAfgebrokenOfOntrokkenBouwjaarGebouw2">aanvraag!$P$375</definedName>
    <definedName name="BerekeningBestaandBrutoOppervlakte_fldGebouwAfgebrokenOfOntrokkenBrutoOppM2Gebouw1">aanvraag!$G$373</definedName>
    <definedName name="BerekeningBestaandBrutoOppervlakte_fldGebouwAfgebrokenOfOntrokkenBrutoOppM2Gebouw2">aanvraag!$G$375</definedName>
    <definedName name="BerekeningBestaandBrutoOppervlakte_fldGenormeerdeOmgevingBehoudenBrutoOppM2Fietsenberging">aanvraag!$Q$428</definedName>
    <definedName name="BerekeningBestaandBrutoOppervlakte_fldGenormeerdeOmgevingBehoudenBrutoOppM2Fietsenbergplaats">aanvraag!$Q$428</definedName>
    <definedName name="BerekeningBestaandBrutoOppervlakte_fldGenormeerdeOmgevingBehoudenBrutoOppM2OpenEnOverdekteSpeelplaats">aanvraag!$Q$430</definedName>
    <definedName name="BerekeningBestaandBrutoOppervlakte_fldGenormeerdeOmgevingBehoudenBrutoOppM2OverdekteSpeelplaats">aanvraag!$Q$426</definedName>
    <definedName name="BerekeningBestaandBrutoOppervlakte_fldGenormeerdeOmgevingBehoudenBrutoOppM2ParkeerEnManoeuvreerruimte">aanvraag!$Q$432</definedName>
    <definedName name="BerekeningBestaandBrutoOppervlakte_fldLokaalLOAfgebrokenOfOntrokkenBouwjaarGebouw1">aanvraag!$P$404</definedName>
    <definedName name="BerekeningBestaandBrutoOppervlakte_fldLokaalLOAfgebrokenOfOntrokkenBouwjaarGebouw2">aanvraag!$P$406</definedName>
    <definedName name="BerekeningBestaandBrutoOppervlakte_fldLokaalLOAfgebrokenOfOntrokkenBrutoOppM2Gebouw1">aanvraag!$G$404</definedName>
    <definedName name="BerekeningBestaandBrutoOppervlakte_fldLokaalLOAfgebrokenOfOntrokkenBrutoOppM2Gebouw2">aanvraag!$G$406</definedName>
    <definedName name="BerekeningBestaandBrutoOppervlakte_fldLokaalLOBouwjaarGebouw2">aanvraag!$P$391</definedName>
    <definedName name="BerekeningBestaandBrutoOppervlakte_fldLokaalLOBrutoOppM2Gebouw1">aanvraag!$G$389</definedName>
    <definedName name="BerekeningBestaandBrutoOppervlakte_fldLokaalLOBrutoOppM2Gebouw2">aanvraag!$G$391</definedName>
    <definedName name="BerekeningBestaandBrutoOppervlakte_fldSchoolgebouwenBouwjaarGebouw1">aanvraag!$P$348</definedName>
    <definedName name="BerekeningBestaandBrutoOppervlakte_fldSchoolgebouwenBouwjaarGebouw2">aanvraag!$P$350</definedName>
    <definedName name="BerekeningBestaandBrutoOppervlakte_fldSchoolgebouwenBouwjaarGebouw3">aanvraag!$P$352</definedName>
    <definedName name="BerekeningBestaandBrutoOppervlakte_fldSchoolgebouwenBouwjaarGebouw4">aanvraag!$P$354</definedName>
    <definedName name="BerekeningBestaandBrutoOppervlakte_fldSchoolgebouwenBouwjaarGebouw5">aanvraag!$P$356</definedName>
    <definedName name="BerekeningBestaandBrutoOppervlakte_fldSchoolgebouwenBouwjaarGebouw6">aanvraag!$P$358</definedName>
    <definedName name="BerekeningBestaandBrutoOppervlakte_fldSchoolgebouwenBouwjaarGebouw7">aanvraag!$P$360</definedName>
    <definedName name="BerekeningBestaandBrutoOppervlakte_fldSchoolgebouwenBouwjaarGebouw8">aanvraag!$P$362</definedName>
    <definedName name="BerekeningBestaandBrutoOppervlakte_fldSchoolgebouwenBrutoOppM2Gebouw1">aanvraag!$G$348</definedName>
    <definedName name="BerekeningBestaandBrutoOppervlakte_fldSchoolgebouwenBrutoOppM2Gebouw2">aanvraag!$G$350</definedName>
    <definedName name="BerekeningBestaandBrutoOppervlakte_fldSchoolgebouwenBrutoOppM2Gebouw3">aanvraag!$G$352</definedName>
    <definedName name="BerekeningBestaandBrutoOppervlakte_fldSchoolgebouwenBrutoOppM2Gebouw4">aanvraag!$G$354</definedName>
    <definedName name="BerekeningBestaandBrutoOppervlakte_fldSchoolgebouwenBrutoOppM2Gebouw5">aanvraag!$G$356</definedName>
    <definedName name="BerekeningBestaandBrutoOppervlakte_fldSchoolgebouwenBrutoOppM2Gebouw6">aanvraag!$G$358</definedName>
    <definedName name="BerekeningBestaandBrutoOppervlakte_fldSchoolgebouwenBrutoOppM2Gebouw7">aanvraag!$G$360</definedName>
    <definedName name="BerekeningBestaandBrutoOppervlakte_fldSchoolgebouwenBrutoOppM2Gebouw8">aanvraag!$G$362</definedName>
    <definedName name="BerekeningBestaandBrutoOppervlakte_fldTechnischeLokalenBrutoOppM2AndereLokalen">aanvraag!$Q$422</definedName>
    <definedName name="BerekeningBestaandBrutoOppervlakte_fldTechnischeLokalenBrutoOppM2Hoogspanningscabine">aanvraag!$Q$416</definedName>
    <definedName name="BerekeningBestaandBrutoOppervlakte_fldTechnischeLokalenBrutoOppM2Machinekamer">aanvraag!$Q$418</definedName>
    <definedName name="BerekeningBestaandBrutoOppervlakte_fldTechnischeLokalenBrutoOppM2OpslagplaatsBrandstof">aanvraag!$Q$420</definedName>
    <definedName name="BerekeningBestaandBrutoOppervlakte_fldTechnischeLokalenBrutoOppM2Stookplaats1">aanvraag!$Q$412</definedName>
    <definedName name="BerekeningBestaandBrutoOppervlakte_fldTechnischeLokalenBrutoOppM2Stookplaats2">aanvraag!$Q$414</definedName>
    <definedName name="BerekeningBestaandeBrutoOppervlakte_fldBouwjaar1">aanvraag!$S$349</definedName>
    <definedName name="BerekeningBestaandeBrutoOppervlakte_fldBouwjaar2">aanvraag!$S$351</definedName>
    <definedName name="BerekeningBestaandeBrutoOppervlakte_fldBouwjaar3">aanvraag!$S$353</definedName>
    <definedName name="BerekeningBestaandeBrutoOppervlakte_fldBouwjaar4">aanvraag!$S$355</definedName>
    <definedName name="BerekeningBestaandeBrutoOppervlakte_fldBouwjaar5">aanvraag!$S$357</definedName>
    <definedName name="BerekeningBestaandeBrutoOppervlakte_fldBouwjaar6">aanvraag!$S$359</definedName>
    <definedName name="BerekeningBestaandeBrutoOppervlakte_fldBouwjaar7">aanvraag!$S$361</definedName>
    <definedName name="BerekeningBestaandeBrutoOppervlakte_fldBouwjaar8">aanvraag!$S$363</definedName>
    <definedName name="BerekeningBestaandeBrutoOppervlakte_fldBouwjaarAfbraak1">aanvraag!$P$376</definedName>
    <definedName name="BerekeningBestaandeBrutoOppervlakte_fldBouwjaarAfbraak2">aanvraag!$P$378</definedName>
    <definedName name="BerekeningBestaandeBrutoOppervlakte_fldBouwjaarLO1">aanvraag!$S$390</definedName>
    <definedName name="BerekeningBestaandeBrutoOppervlakte_fldBouwjaarLO2">aanvraag!$S$392</definedName>
    <definedName name="BerekeningBestaandeBrutoOppervlakte_fldBouwjaarLO3">aanvraag!$S$394</definedName>
    <definedName name="BerekeningBestaandeBrutoOppervlakte_fldBrutoOppervlakte1">aanvraag!$I$349</definedName>
    <definedName name="BerekeningBestaandeBrutoOppervlakte_fldBrutoOppervlakte2">aanvraag!$I$351</definedName>
    <definedName name="BerekeningBestaandeBrutoOppervlakte_fldBrutoOppervlakte3">aanvraag!$I$353</definedName>
    <definedName name="BerekeningBestaandeBrutoOppervlakte_fldBrutoOppervlakte4">aanvraag!$I$355</definedName>
    <definedName name="BerekeningBestaandeBrutoOppervlakte_fldBrutoOppervlakte5">aanvraag!$I$357</definedName>
    <definedName name="BerekeningBestaandeBrutoOppervlakte_fldBrutoOppervlakte6">aanvraag!$I$359</definedName>
    <definedName name="BerekeningBestaandeBrutoOppervlakte_fldBrutoOppervlakte7">aanvraag!$I$361</definedName>
    <definedName name="BerekeningBestaandeBrutoOppervlakte_fldBrutoOppervlakte8">aanvraag!$I$363</definedName>
    <definedName name="BerekeningBestaandeBrutoOppervlakte_fldBrutoOppervlakteAfbraak1">aanvraag!$G$376</definedName>
    <definedName name="BerekeningBestaandeBrutoOppervlakte_fldBrutoOppervlakteAfbraak2">aanvraag!$G$378</definedName>
    <definedName name="BerekeningBestaandeBrutoOppervlakte_fldBrutoOppervlakteLO1">aanvraag!$I$390</definedName>
    <definedName name="BerekeningBestaandeBrutoOppervlakte_fldBrutoOppervlakteLO2">aanvraag!$I$392</definedName>
    <definedName name="BerekeningBestaandeBrutoOppervlakte_fldBrutoOppervlakteLO3">aanvraag!$I$394</definedName>
    <definedName name="BerekeningBestaandeBrutoOppervlakte_fldGebouwcode1">aanvraag!$B$349</definedName>
    <definedName name="BerekeningBestaandeBrutoOppervlakte_fldGebouwcode2">aanvraag!$B$351</definedName>
    <definedName name="BerekeningBestaandeBrutoOppervlakte_fldGebouwcode3">aanvraag!$B$353</definedName>
    <definedName name="BerekeningBestaandeBrutoOppervlakte_fldGebouwcode4">aanvraag!$B$355</definedName>
    <definedName name="BerekeningBestaandeBrutoOppervlakte_fldGebouwcode5">aanvraag!$B$357</definedName>
    <definedName name="BerekeningBestaandeBrutoOppervlakte_fldGebouwcode6">aanvraag!$B$359</definedName>
    <definedName name="BerekeningBestaandeBrutoOppervlakte_fldGebouwcode7">aanvraag!$B$361</definedName>
    <definedName name="BerekeningBestaandeBrutoOppervlakte_fldGebouwcode8">aanvraag!$B$363</definedName>
    <definedName name="BerekeningBestaandeBrutoOppervlakte_fldGebouwcodeAfbraak1">aanvraag!$B$376</definedName>
    <definedName name="BerekeningBestaandeBrutoOppervlakte_fldGebouwcodeAfbraak2">aanvraag!$B$378</definedName>
    <definedName name="BerekeningBestaandeBrutoOppervlakte_fldGebouwcodeLO1">aanvraag!$B$390</definedName>
    <definedName name="BerekeningBestaandeBrutoOppervlakte_fldGebouwcodeLO2">aanvraag!$B$392</definedName>
    <definedName name="BerekeningBestaandeBrutoOppervlakte_fldGebouwcodeLO3">aanvraag!$B$394</definedName>
    <definedName name="BerekeningBestaandeBrutoOppervlakte_fldGebouwcodeLOAfbraak1">aanvraag!$B$404</definedName>
    <definedName name="BerekeningBestaandeBrutoOppervlakte_fldGebouwcodeLOAfbraak2">aanvraag!$B$406</definedName>
    <definedName name="BerekeningFysischeNorm_fldAantalFiets">aanvraag!$B$275</definedName>
    <definedName name="BerekeningFysischeNorm_fldAantalKleuters">aanvraag!$Q$261</definedName>
    <definedName name="BerekeningFysischeNorm_fldAantalLeerlingenLagere">aanvraag!$Q$263</definedName>
    <definedName name="BerekeningFysischeNorm_fldAantalLeerlingenType1en8">aanvraag!$Q$268</definedName>
    <definedName name="BerekeningFysischeNorm_fldAantalPersoneelsledenHalveOpdracht">aanvraag!$B$279</definedName>
    <definedName name="BerekeningFysischeNorm_fldAantalUurAnglicaanseLevensbeschouwing">aanvraag!$Q$293</definedName>
    <definedName name="BerekeningFysischeNorm_fldAantalUurCultuurLevensbeschouwing">aanvraag!$Q$297</definedName>
    <definedName name="BerekeningFysischeNorm_fldAantalUurIslamitischeLevensbeschouwing">aanvraag!$Q$289</definedName>
    <definedName name="BerekeningFysischeNorm_fldAantalUurIsrealitischeLevenbeschouwing">aanvraag!$Q$287</definedName>
    <definedName name="BerekeningFysischeNorm_fldAantalUurKatholiekeLevensbeschouwing">aanvraag!$Q$283</definedName>
    <definedName name="BerekeningFysischeNorm_fldAantalUurNietConfessioneleLevensbeschouwing">aanvraag!$Q$295</definedName>
    <definedName name="BerekeningFysischeNorm_fldAantalUurOrthodoxeLevensbeschouwing">aanvraag!$Q$291</definedName>
    <definedName name="BerekeningFysischeNorm_fldAantalUurProtestantseLevensbeschouwing">aanvraag!$Q$285</definedName>
    <definedName name="BerekeningTotaleKostprijs_fldTotaleKostprijsAfbraakwerken">aanvraag!$Q$549</definedName>
    <definedName name="BerekeningTotaleKostprijs_fldTotaleKostprijsEersteUitrustingLokalenLO">aanvraag!$Q$567</definedName>
    <definedName name="BerekeningTotaleKostprijs_fldTotaleKostprijsEersteUitrustingOpenSpeelplaats">aanvraag!$Q$571</definedName>
    <definedName name="BerekeningTotaleKostprijs_fldTotaleKostprijsEersteUitrustingOverdekteSpeelplaats">aanvraag!$Q$569</definedName>
    <definedName name="BerekeningTotaleKostprijs_fldTotaleKostprijsEersteUitrustingSchoolgebouwen">aanvraag!$Q$565</definedName>
    <definedName name="fldLokaalLOBouwjaarGebouw1">aanvraag!$P$389</definedName>
    <definedName name="GegevensSubsidiewaarden_fldInstellingAdministratieveZetelGemeente">aanvraag!$V$167</definedName>
    <definedName name="GegevensSubsidiewaarden_fldInstellingAdministratieveZetelHuisnummer">aanvraag!$AM$165</definedName>
    <definedName name="GegevensSubsidiewaarden_fldInstellingAdministratieveZetelPostnummer">aanvraag!$Q$167</definedName>
    <definedName name="GegevensSubsidiewaarden_fldInstellingAdministratieveZetelStraat">aanvraag!$Q$165</definedName>
    <definedName name="GegevensSubsidiewaarden_fldInstellingAdministratieveZetelStraatEnNr">aanvraag!$Q$165</definedName>
    <definedName name="GegevensSubsidiewaarden_fldInstellingBeschikbaarGebouwGemeente">aanvraag!$V$173</definedName>
    <definedName name="GegevensSubsidiewaarden_fldInstellingBeschikbaarGebouwHuisnummer">aanvraag!$Q$171</definedName>
    <definedName name="GegevensSubsidiewaarden_fldInstellingBeschikbaarGebouwPostnummer">aanvraag!$Q$173</definedName>
    <definedName name="GegevensSubsidiewaarden_fldInstellingInrichtendeMachtOfSchoolbestuur">aanvraag!$Q$160</definedName>
    <definedName name="Ondertekening_fldDag">aanvraag!$Q$639:$R$639</definedName>
    <definedName name="Ondertekening_fldFunctie">aanvraag!$O$649</definedName>
    <definedName name="Ondertekening_fldHandtekening">aanvraag!$O$641</definedName>
    <definedName name="Ondertekening_fldJaar">aanvraag!$AB$639:$AE$639</definedName>
    <definedName name="Ondertekening_fldMaand">aanvraag!$W$639:$X$639</definedName>
    <definedName name="Ondertekening_fldNaam">aanvraag!$O$647</definedName>
    <definedName name="Ontvangstdatum_fldOntvangstdatum">aanvraag!$AI$10</definedName>
    <definedName name="OppervlakteNieuwbouwEnKostprijs_fldBouwjaarLokalenLOGebouw1Aankoop">aanvraag!$R$444</definedName>
    <definedName name="OppervlakteNieuwbouwEnKostprijs_fldBouwjaarLokalenLOGebouw1Afbraak">aanvraag!$R$456</definedName>
    <definedName name="OppervlakteNieuwbouwEnKostprijs_fldBouwjaarSchoollokalenGebouw1Aankoop">aanvraag!$R$442</definedName>
    <definedName name="OppervlakteNieuwbouwEnKostprijs_fldBouwjaarSchoollokalenGebouw1Afbraak">aanvraag!$R$454</definedName>
    <definedName name="OppervlakteNieuwbouwEnKostprijs_fldBouwjaarSchoollokalenGebouw1Kostprijs">aanvraag!$AG$442</definedName>
    <definedName name="OppervlakteNieuwbouwEnKostprijs_fldBouwjaarSchoollokalenGebouw1Kostprijs2">aanvraag!$AG$444</definedName>
    <definedName name="OppervlakteNieuwbouwEnKostprijs_fldBouwjaarTechnischeLokalenLGebouw1Aankoop">aanvraag!$R$446</definedName>
    <definedName name="OppervlakteNieuwbouwEnKostprijs_fldBouwjaarTechnischeLokalenLGebouw1Afbraak">aanvraag!$R$458</definedName>
    <definedName name="OppervlakteNieuwbouwEnKostprijs_fldBrutoOppFietsenbergplaatsAfbraak">aanvraag!$Q$489</definedName>
    <definedName name="OppervlakteNieuwbouwEnKostprijs_fldBrutoOppLokalenLOGebouw1Aankoop">aanvraag!$I$444</definedName>
    <definedName name="OppervlakteNieuwbouwEnKostprijs_fldBrutoOppLokalenLOGebouw1Afbraak">aanvraag!$I$456</definedName>
    <definedName name="OppervlakteNieuwbouwEnKostprijs_fldBrutoOppOpenSpeelplaatsAfbraak">aanvraag!$Q$487</definedName>
    <definedName name="OppervlakteNieuwbouwEnKostprijs_fldBrutoOppOverdekteSpeelplaatsAfbraak">aanvraag!$Q$485</definedName>
    <definedName name="OppervlakteNieuwbouwEnKostprijs_fldBrutoOppParkeerEnManoeuvreerruimteAfbraak">aanvraag!$Q$491</definedName>
    <definedName name="OppervlakteNieuwbouwEnKostprijs_fldBrutoOppSchoollokalenGebouw1Aankoop">aanvraag!$I$442</definedName>
    <definedName name="OppervlakteNieuwbouwEnKostprijs_fldBrutoOppSchoollokalenGebouw1Afbraak">aanvraag!$I$454</definedName>
    <definedName name="OppervlakteNieuwbouwEnKostprijs_fldBrutoOppTechnischeLokalenLGebouw1Aankoop">aanvraag!$I$446</definedName>
    <definedName name="OppervlakteNieuwbouwEnKostprijs_fldBrutoOppTechnischeLokalenLGebouwAfbraak">aanvraag!$I$458</definedName>
    <definedName name="OppervlakteNieuwbouwEnKostprijs_fldKostprijsSchoollokalenGebouw1Aankoop">aanvraag!$AG$440</definedName>
    <definedName name="OppervlakteNieuwbouwEnKostprijs_fldNieuwbouwGenormeerdeOmgevingBrutoOppM2Fietsenberging">aanvraag!$Q$476</definedName>
    <definedName name="OppervlakteNieuwbouwEnKostprijs_fldNieuwbouwGenormeerdeOmgevingBrutoOppM2OpenSpeelplaats">aanvraag!$Q$474</definedName>
    <definedName name="OppervlakteNieuwbouwEnKostprijs_fldNieuwbouwGenormeerdeOmgevingBrutoOppM2OverdekteSpeelplaats">aanvraag!$Q$472</definedName>
    <definedName name="OppervlakteNieuwbouwEnKostprijs_fldNieuwbouwGenormeerdeOmgevingBrutoOppM2ParkeerEnManoeuvreerruimte">aanvraag!$Q$478</definedName>
    <definedName name="OppervlakteNieuwbouwEnKostprijs_fldNieuwbouwGenormeerdeOmgevingKostprijsFietsenberging">aanvraag!$Z$476</definedName>
    <definedName name="OppervlakteNieuwbouwEnKostprijs_fldNieuwbouwGenormeerdeOmgevingKostprijsOpenSpeelplaats">aanvraag!$Z$474</definedName>
    <definedName name="OppervlakteNieuwbouwEnKostprijs_fldNieuwbouwGenormeerdeOmgevingKostprijsOverdekteSpeelplaats">aanvraag!$Z$472</definedName>
    <definedName name="OppervlakteNieuwbouwEnKostprijs_fldNieuwbouwGenormeerdeOmgevingKostprijsParkeerEnManoeuvreerruimte">aanvraag!$Z$478</definedName>
    <definedName name="OppervlakteVerbouwingswerkenEnKostprijs_fldKostprijsNietGenormeerdeOmgevingswerken">aanvraag!$B$537</definedName>
    <definedName name="OppervlakteVerbouwingswerkenEnKostprijs_fldVerbouwingswerkenBrutoOppM2LokalenLO">aanvraag!$Q$515</definedName>
    <definedName name="OppervlakteVerbouwingswerkenEnKostprijs_fldVerbouwingswerkenBrutoOppM2Schoolgebouwen">aanvraag!$Q$513</definedName>
    <definedName name="OppervlakteVerbouwingswerkenEnKostprijs_fldVerbouwingswerkenBrutoOppM2TechnischeLokalen">aanvraag!$Q$517</definedName>
    <definedName name="OppervlakteVerbouwingswerkenEnKostprijs_fldVerbouwingswerkenGenormeerdeOmgevingswerkenBrutoOppM2Fietsenberging">aanvraag!$Q$527</definedName>
    <definedName name="OppervlakteVerbouwingswerkenEnKostprijs_fldVerbouwingswerkenGenormeerdeOmgevingswerkenBrutoOppM2OpenSpeelplaats">aanvraag!$Q$525</definedName>
    <definedName name="OppervlakteVerbouwingswerkenEnKostprijs_fldVerbouwingswerkenGenormeerdeOmgevingswerkenBrutoOppM2OverdekteSpeelplaats">aanvraag!$Q$523</definedName>
    <definedName name="OppervlakteVerbouwingswerkenEnKostprijs_fldVerbouwingswerkenGenormeerdeOmgevingswerkenBrutoOppM2ParkeerEnManoeuvreerruimte">aanvraag!$Q$529</definedName>
    <definedName name="OppervlakteVerbouwingswerkenEnKostprijs_fldVerbouwingswerkenGenormeerdeOmgevingswerkenKostprijsFietsenberging">aanvraag!$Z$527</definedName>
    <definedName name="OppervlakteVerbouwingswerkenEnKostprijs_fldVerbouwingswerkenGenormeerdeOmgevingswerkenKostprijsOpenSpeelplaats">aanvraag!$Z$525</definedName>
    <definedName name="OppervlakteVerbouwingswerkenEnKostprijs_fldVerbouwingswerkenGenormeerdeOmgevingswerkenKostprijsOverdekteSpeelplaats">aanvraag!$Z$523</definedName>
    <definedName name="OppervlakteVerbouwingswerkenEnKostprijs_fldVerbouwingswerkenGenormeerdeOmgevingswerkenKostprijsParkeerEnManoeuvreerruimte">aanvraag!$Z$529</definedName>
    <definedName name="OppervlakteVerbouwingswerkenEnKostprijs_fldVerbouwingswerkenKostprijsLokalenLO">aanvraag!$Z$515</definedName>
    <definedName name="OppervlakteVerbouwingswerkenEnKostprijs_fldVerbouwingswerkenKostprijsSchoolgebouwen">aanvraag!$Z$513</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394" i="1" l="1"/>
  <c r="AB390" i="1"/>
  <c r="X404" i="1"/>
  <c r="X406" i="1"/>
  <c r="AK408" i="1"/>
  <c r="AF363" i="1"/>
  <c r="X376" i="1"/>
  <c r="AF355" i="1"/>
  <c r="AF353" i="1"/>
  <c r="X378" i="1"/>
  <c r="AK380" i="1"/>
  <c r="AF361" i="1"/>
  <c r="AF359" i="1"/>
  <c r="AF357" i="1"/>
  <c r="AF351" i="1"/>
  <c r="AF349" i="1"/>
  <c r="AG446" i="1"/>
  <c r="Z517" i="1"/>
  <c r="AA557" i="1"/>
  <c r="Q560" i="1"/>
  <c r="Q563" i="1"/>
  <c r="Q553" i="1"/>
  <c r="Q551" i="1"/>
  <c r="Q555" i="1"/>
  <c r="Q573" i="1"/>
  <c r="Y446" i="1"/>
  <c r="Y444" i="1"/>
  <c r="Y442" i="1"/>
  <c r="AB392" i="1"/>
  <c r="Z458" i="1"/>
  <c r="J466" i="1"/>
  <c r="Z456" i="1"/>
  <c r="J464" i="1"/>
  <c r="Z454" i="1"/>
  <c r="J462" i="1"/>
  <c r="Q502" i="1"/>
  <c r="W599" i="1"/>
  <c r="Q500" i="1"/>
  <c r="W597" i="1"/>
  <c r="Q498" i="1"/>
  <c r="Q496" i="1"/>
  <c r="Q265" i="1"/>
  <c r="AQ283" i="1"/>
  <c r="AQ285" i="1"/>
  <c r="AQ287" i="1"/>
  <c r="AQ289" i="1"/>
  <c r="AQ291" i="1"/>
  <c r="AQ293" i="1"/>
  <c r="AQ295" i="1"/>
  <c r="AQ297" i="1"/>
  <c r="Q334" i="1"/>
  <c r="AK599" i="1"/>
  <c r="Q332" i="1"/>
  <c r="AK597" i="1"/>
  <c r="AQ261" i="1"/>
  <c r="AQ263" i="1"/>
  <c r="P599" i="1"/>
  <c r="P597" i="1"/>
  <c r="P595" i="1"/>
  <c r="P593" i="1"/>
  <c r="P591" i="1"/>
  <c r="Q300" i="1"/>
  <c r="W589" i="1"/>
  <c r="W591" i="1"/>
  <c r="AD591" i="1"/>
  <c r="W587" i="1"/>
  <c r="W595" i="1"/>
  <c r="AD595" i="1"/>
  <c r="W593" i="1"/>
  <c r="AD593" i="1"/>
  <c r="P589" i="1"/>
  <c r="AD599" i="1"/>
  <c r="AQ265" i="1"/>
  <c r="B324" i="1"/>
  <c r="AK589" i="1"/>
  <c r="AQ300" i="1"/>
  <c r="Q314" i="1"/>
  <c r="AD597" i="1"/>
  <c r="Q330" i="1"/>
  <c r="AK593" i="1"/>
  <c r="Q328" i="1"/>
  <c r="AK595" i="1"/>
  <c r="Q271" i="1"/>
  <c r="AQ310" i="1"/>
  <c r="Q310" i="1"/>
  <c r="P587" i="1"/>
  <c r="Q312" i="1"/>
  <c r="Q316" i="1"/>
  <c r="AD587" i="1"/>
  <c r="AD589" i="1"/>
  <c r="Q318" i="1"/>
  <c r="Q320" i="1"/>
  <c r="AK587" i="1"/>
</calcChain>
</file>

<file path=xl/sharedStrings.xml><?xml version="1.0" encoding="utf-8"?>
<sst xmlns="http://schemas.openxmlformats.org/spreadsheetml/2006/main" count="480" uniqueCount="245">
  <si>
    <t>Agentschap voor Infrastructuur in het Onderwijs</t>
  </si>
  <si>
    <t>www.agion.be</t>
  </si>
  <si>
    <t>ontvangstdatum</t>
  </si>
  <si>
    <t>Waarvoor dient dit formulier?</t>
  </si>
  <si>
    <t>Administratieve gegevens</t>
  </si>
  <si>
    <t>vrij gesubsidieerd onderwijs</t>
  </si>
  <si>
    <t>officieel provinciaal onderwijs</t>
  </si>
  <si>
    <t>ja</t>
  </si>
  <si>
    <t>naam</t>
  </si>
  <si>
    <t>straat en nummer</t>
  </si>
  <si>
    <t>postnummer en gemeente</t>
  </si>
  <si>
    <t>telefoonnummer</t>
  </si>
  <si>
    <t>gsm-nummer</t>
  </si>
  <si>
    <t>e-mailadres</t>
  </si>
  <si>
    <t>Gegevens over de subsidievoorwaarden</t>
  </si>
  <si>
    <t>Aard van de aanvraag</t>
  </si>
  <si>
    <t>aantal kleuters</t>
  </si>
  <si>
    <t>totaal aantal leerlingen</t>
  </si>
  <si>
    <t>katholieke godsdienst</t>
  </si>
  <si>
    <t>protestantse godsdienst</t>
  </si>
  <si>
    <t>islamitische godsdienst</t>
  </si>
  <si>
    <t>orthodoxe godsdienst</t>
  </si>
  <si>
    <t>cultuurbeschouwing</t>
  </si>
  <si>
    <t>datum</t>
  </si>
  <si>
    <t>dag</t>
  </si>
  <si>
    <t>maand</t>
  </si>
  <si>
    <t>jaar</t>
  </si>
  <si>
    <t>handtekening</t>
  </si>
  <si>
    <t>Toegelaten oppervlakte voor genormeerde omgevingswerken</t>
  </si>
  <si>
    <t>overdekte speelplaats</t>
  </si>
  <si>
    <t>voor de levensbeschouwelijke vakken</t>
  </si>
  <si>
    <t>totaal schoolgebouwen</t>
  </si>
  <si>
    <t>parkeer- en manoeuvreerruimte</t>
  </si>
  <si>
    <t>Berekening van de bestaande bruto-oppervlakte</t>
  </si>
  <si>
    <t>bruto-oppervlakte</t>
  </si>
  <si>
    <t>bouwjaar</t>
  </si>
  <si>
    <t>in aanmerking te nemen bruto-oppervlakte</t>
  </si>
  <si>
    <t>aantal leerlingen in de lagere afdeling</t>
  </si>
  <si>
    <t>volgens de schoolbevolking</t>
  </si>
  <si>
    <t>Berekening van de totale kostprijs</t>
  </si>
  <si>
    <t>Hoe vult u dit formulier in?</t>
  </si>
  <si>
    <t>Ondertekening</t>
  </si>
  <si>
    <t>a</t>
  </si>
  <si>
    <t>functie</t>
  </si>
  <si>
    <t>sectie</t>
  </si>
  <si>
    <t>m²</t>
  </si>
  <si>
    <t>stookplaats 1</t>
  </si>
  <si>
    <t>stookplaats 2</t>
  </si>
  <si>
    <t>hoogspanningscabine</t>
  </si>
  <si>
    <t>machinekamer</t>
  </si>
  <si>
    <t>opslagplaats brandstof</t>
  </si>
  <si>
    <t>andere technische lokalen</t>
  </si>
  <si>
    <t>som open en overdekte speelplaats</t>
  </si>
  <si>
    <t>schoolgebouwen</t>
  </si>
  <si>
    <t>technische lokalen</t>
  </si>
  <si>
    <t>kostprijs</t>
  </si>
  <si>
    <t>open speelplaats</t>
  </si>
  <si>
    <t>totaal</t>
  </si>
  <si>
    <t>afbraakwerken</t>
  </si>
  <si>
    <t>bestaande in aanmerking te nemen bruto-oppervlakte</t>
  </si>
  <si>
    <t>som van kolom 1 en 2</t>
  </si>
  <si>
    <t>maximaal toegelaten oppervlakte volgens de normen</t>
  </si>
  <si>
    <t>administratieve zetel</t>
  </si>
  <si>
    <t>beschikbaar gebouw</t>
  </si>
  <si>
    <t>aparte vestiging basisonderwijs</t>
  </si>
  <si>
    <t>totaal
aantal levensbeschouwelijke lessen</t>
  </si>
  <si>
    <t>verbouwing schoolgebouwen</t>
  </si>
  <si>
    <t>verbouwing genormeerde omgevingswerken</t>
  </si>
  <si>
    <t>Antwerpen</t>
  </si>
  <si>
    <t>Brussels Hoofdstedelijk Gewest</t>
  </si>
  <si>
    <t>Limburg</t>
  </si>
  <si>
    <t>Oost-Vlaanderen</t>
  </si>
  <si>
    <t>Vlaams-Brabant</t>
  </si>
  <si>
    <t>West-Vlaanderen</t>
  </si>
  <si>
    <t>Waar kunt u terecht voor meer informatie?</t>
  </si>
  <si>
    <t>nee</t>
  </si>
  <si>
    <t>oppervlakte van de percelen</t>
  </si>
  <si>
    <t>Is er binnen een straal van één kilometer een beschikbaar schoolgebouw dat volledig onbezet is of dat binnen het schooljaar kan worden vrijgemaakt?</t>
  </si>
  <si>
    <t>Vul de gegevens van die instelling in.</t>
  </si>
  <si>
    <t>Berekening van de fysische norm</t>
  </si>
  <si>
    <t>Vul het aantal personeelsleden in die minstens een halve opdracht vervullen.</t>
  </si>
  <si>
    <t>Vul het aantal uren levensbeschouwelijke lessen in die niet in het lestijdenpakket zijn opgenomen.</t>
  </si>
  <si>
    <t>uur</t>
  </si>
  <si>
    <t>anglicaanse godsdienst</t>
  </si>
  <si>
    <t xml:space="preserve"> </t>
  </si>
  <si>
    <t>Hier vindt u de bruto-oppervlakte van de schoolgebouwen die in aanmerking wordt genomen.</t>
  </si>
  <si>
    <t>Vul de bruto-oppervlakte in van de genormeerde omgeving die behouden wordt.</t>
  </si>
  <si>
    <t>fietsenbergplaats</t>
  </si>
  <si>
    <t>euro</t>
  </si>
  <si>
    <t>Bij te voegen bewijsstukken</t>
  </si>
  <si>
    <t>Kruis alle bewijsstukken aan die u bij dit formulier voegt.</t>
  </si>
  <si>
    <t>Vergelijkingstabel</t>
  </si>
  <si>
    <t>Vul de gegevens van het schoolbestuur in.</t>
  </si>
  <si>
    <t>Vul de gegevens van de onderwijsinstelling in.</t>
  </si>
  <si>
    <t>Vul de kostprijs, exclusief btw, in van de niet-genormeerde omgevingswerken.</t>
  </si>
  <si>
    <t>In de onderstaande tabel vindt u een overzicht van de bestaande bruto-oppervlakte, de bruto-oppervlakte na de werken en de maximale bruto-oppervlakte.</t>
  </si>
  <si>
    <t>Vul de bruto-oppervlakte en de kostprijs, exclusief btw, in van de genormeerde omgevingswerken.</t>
  </si>
  <si>
    <t>Vul de kostprijs van de afbraakwerken en de eerste uitrusting in.</t>
  </si>
  <si>
    <t>ca</t>
  </si>
  <si>
    <t>aantal leerlingen van de overige onderwijstypes</t>
  </si>
  <si>
    <t>voor buitengewoon onderwijs</t>
  </si>
  <si>
    <t>voor lichamelijke opvoeding</t>
  </si>
  <si>
    <t>voor- en achternaam</t>
  </si>
  <si>
    <t>israëlitische godsdienst</t>
  </si>
  <si>
    <t>Toegelaten oppervlakte voor schoolgebouwen</t>
  </si>
  <si>
    <t>gemeentelijk onderwijs</t>
  </si>
  <si>
    <t>niet-confessionele zedenleer</t>
  </si>
  <si>
    <t>Vul de bruto-oppervlakte in van de  bestaande technische lokalen die behouden worden.</t>
  </si>
  <si>
    <t>ondernemingsnummer</t>
  </si>
  <si>
    <t>ha</t>
  </si>
  <si>
    <t>aard van het gebouw</t>
  </si>
  <si>
    <t>Vul de kadastrale gegevens in van het aan te kopen gebouw.</t>
  </si>
  <si>
    <t>nummer(s)</t>
  </si>
  <si>
    <t>bruto- oppervlakte aan te kopen gebouw</t>
  </si>
  <si>
    <t>een korte beschrijving van de bestaande gebouwen</t>
  </si>
  <si>
    <t>de grondplannen van het aan te kopen gebouw</t>
  </si>
  <si>
    <t>een verklaring over de aanwending van delen van de infrastructuur voor niet-schoolse doeleinden</t>
  </si>
  <si>
    <t>Subsidieaanvraag voor de aankoop van een gebouw voor het buitengewoon basisonderwijs</t>
  </si>
  <si>
    <t>Vul de administratieve gegevens in van het aan te kopen gebouw.</t>
  </si>
  <si>
    <t>Bent u de coördinerende inrichtende macht voor dit dossier?</t>
  </si>
  <si>
    <t>IBAN</t>
  </si>
  <si>
    <t>BIC</t>
  </si>
  <si>
    <t>Vul het ondernemingsnummer van de coördinerende inrichtende macht in.</t>
  </si>
  <si>
    <t>Zijn er onmiddellijk na de aankoop verbouwingswerken gepland aan het aangekochte gebouw?</t>
  </si>
  <si>
    <t>VIPA</t>
  </si>
  <si>
    <t>VGC</t>
  </si>
  <si>
    <t>schoollokalen</t>
  </si>
  <si>
    <t>Hier vindt u de bruto-oppervlakte van de gebouwen die in aanmerking wordt genomen.</t>
  </si>
  <si>
    <t xml:space="preserve">Vul voor elk gebouw het bouwjaar en de bruto-oppervlakte in die wordt afgebroken of die aan de bestemming onttrokken wordt. </t>
  </si>
  <si>
    <t>Hier vindt u de bruto-oppervlakte van de omgevingswerken die in aanmerking wordt genomen.</t>
  </si>
  <si>
    <t>eerste uitrusting schoolgebouwen</t>
  </si>
  <si>
    <t>eerste uitrusting overdekte speelplaats</t>
  </si>
  <si>
    <t>eerste uitrusting open speelplaats</t>
  </si>
  <si>
    <t>info@agion.be</t>
  </si>
  <si>
    <t>lokalen lo</t>
  </si>
  <si>
    <t>verbouwing lokalen lo</t>
  </si>
  <si>
    <t>eerste uitrusting lokalen lo</t>
  </si>
  <si>
    <t>datum verkoopovereenkomst</t>
  </si>
  <si>
    <t>Vul de gegevens in van de bankrekening van de coördinerende inrichtende macht waarop de subsidie in het kader van dit dossier overgeschreven moet worden.</t>
  </si>
  <si>
    <t>Heeft deze aanvraag betrekking op een aankoop via openbare verkoping?</t>
  </si>
  <si>
    <t xml:space="preserve">nee </t>
  </si>
  <si>
    <t>Beschrijf het aan te kopen gebouw en de eventuele werken die uitgevoerd zullen worden na de aankoop.</t>
  </si>
  <si>
    <t>Motiveer de noodzaak van de aankoop van het gebouw en de eventuele werken die uitgevoerd zullen worden na de aankoop.</t>
  </si>
  <si>
    <t>Maakt deze aanvraag deel uit van een project in samenwerking met overheden of publieke 
actoren?</t>
  </si>
  <si>
    <t>Welke andere overheden kennen subsidies toe aan het project?</t>
  </si>
  <si>
    <t>andere instantie:</t>
  </si>
  <si>
    <t>Vul het aantal leerlingen en personeelsleden in die met de fiets of bromfiets naar school komen.</t>
  </si>
  <si>
    <t>Hier vindt u de bruto-oppervlakte van de lokalen lo die in aanmerking wordt genomen.</t>
  </si>
  <si>
    <t>Voeg bij dit formulier een gedetailleerd becijferd bestek van de werken na de aankoop van het gebouw.</t>
  </si>
  <si>
    <t>de verkoopovereenkomst</t>
  </si>
  <si>
    <t>het kadastraal plan en de kadastrale legger</t>
  </si>
  <si>
    <t>het bodemattest, afgeleverd door de bevoegde instantie</t>
  </si>
  <si>
    <t>het situeringsplan van het aan te kopen gebouw</t>
  </si>
  <si>
    <t>een kopie van de publicatie van de notariële aankondiging van de openbare verkoping</t>
  </si>
  <si>
    <t>een gedetailleerd becijferd bestek van de werken na de aankoop van het gebouw</t>
  </si>
  <si>
    <t xml:space="preserve">een brief van de eigenaar of verkoper waarin hij aangeeft dat de huur- of erfpachtovereenkomst afloopt en dat de inrichtende macht de kans krijgt om het goed te kopen
</t>
  </si>
  <si>
    <t>een beschrijving van de voorwaarden voor samenwerking met andere overheden en publieke actoren</t>
  </si>
  <si>
    <t>afdeling</t>
  </si>
  <si>
    <t>Dient u deze subsidieaanvraag in via Katholiek Onderwijs Vlaanderen?</t>
  </si>
  <si>
    <t>Oppervlakte en kostprijs van de eventuele werken na aankoop</t>
  </si>
  <si>
    <t>Worden er voor deze vestigingsplaats bijkomend plaatsen gecreëerd via dit infrastructuurproject, ten opzichte van het aantal leerlingen dat momenteel op deze vestigingsplaats is ingeschreven?</t>
  </si>
  <si>
    <t>Vul het aantal bijkomende plaatsen in dat wordt gecreëerd via dit infrastructuurproject.</t>
  </si>
  <si>
    <t>Op www.agion.be vindt u welke tellingsdatum u moet gebruiken.</t>
  </si>
  <si>
    <t>In vraag 20 specificeert u de werken die na de aankoop uitgevoerd zullen worden.  Om een subsidie aan te vragen voor die werken, dient u een apart formulier in. U volgt daarbij de standaardprocedure voor de aanvraag van een subsidie voor infrastructuurwerken.</t>
  </si>
  <si>
    <t>een gedetailleerde berekeningswijze van de bruto-oppervlakte</t>
  </si>
  <si>
    <t>//////////////////////////////////////////////////////////////////////////////////////////////////////////////////////////////////////////////////////</t>
  </si>
  <si>
    <t>Afdeling Reguliere Financiering</t>
  </si>
  <si>
    <t>behandelende afdeling</t>
  </si>
  <si>
    <r>
      <rPr>
        <b/>
        <sz val="10"/>
        <rFont val="Calibri"/>
        <family val="2"/>
        <scheme val="minor"/>
      </rPr>
      <t xml:space="preserve">T </t>
    </r>
    <r>
      <rPr>
        <sz val="10"/>
        <rFont val="Calibri"/>
        <family val="2"/>
        <scheme val="minor"/>
      </rPr>
      <t xml:space="preserve"> 02 221 05 11 </t>
    </r>
  </si>
  <si>
    <t>_</t>
  </si>
  <si>
    <t>Op</t>
  </si>
  <si>
    <t>Aan wie bezorgt u dit formulier?</t>
  </si>
  <si>
    <t>Bezorg zowel de Excelversie als een ingescande ondertekende versie.</t>
  </si>
  <si>
    <t>Koning Albert II-laan 15, 1210 BRUSSEL</t>
  </si>
  <si>
    <t>In te vullen door de</t>
  </si>
  <si>
    <r>
      <rPr>
        <i/>
        <sz val="10"/>
        <rFont val="Calibri"/>
        <family val="2"/>
        <scheme val="minor"/>
      </rPr>
      <t>Mail dit formulier met de bijbehorende bewijsstukken naar</t>
    </r>
    <r>
      <rPr>
        <i/>
        <sz val="10"/>
        <color theme="10"/>
        <rFont val="Calibri"/>
        <family val="2"/>
        <scheme val="minor"/>
      </rPr>
      <t xml:space="preserve"> </t>
    </r>
    <r>
      <rPr>
        <i/>
        <u/>
        <sz val="10"/>
        <color theme="10"/>
        <rFont val="Calibri"/>
        <family val="2"/>
        <scheme val="minor"/>
      </rPr>
      <t>rf@agion.be.</t>
    </r>
  </si>
  <si>
    <r>
      <t>ja.</t>
    </r>
    <r>
      <rPr>
        <i/>
        <sz val="10"/>
        <rFont val="Calibri"/>
        <family val="2"/>
        <scheme val="minor"/>
      </rPr>
      <t xml:space="preserve"> Ga naar vraag 10.</t>
    </r>
  </si>
  <si>
    <r>
      <t>ja.</t>
    </r>
    <r>
      <rPr>
        <i/>
        <sz val="10"/>
        <rFont val="Calibri"/>
        <family val="2"/>
        <scheme val="minor"/>
      </rPr>
      <t xml:space="preserve"> Ga naar vraag 11.</t>
    </r>
  </si>
  <si>
    <r>
      <t>nee.</t>
    </r>
    <r>
      <rPr>
        <i/>
        <sz val="10"/>
        <rFont val="Calibri"/>
        <family val="2"/>
        <scheme val="minor"/>
      </rPr>
      <t xml:space="preserve"> Ga naar vraag 13.</t>
    </r>
  </si>
  <si>
    <r>
      <t xml:space="preserve">nee. </t>
    </r>
    <r>
      <rPr>
        <i/>
        <sz val="10"/>
        <rFont val="Calibri"/>
        <family val="2"/>
        <scheme val="minor"/>
      </rPr>
      <t>U komt niet in aanmerking voor een subsidie.</t>
    </r>
  </si>
  <si>
    <r>
      <t>ja.</t>
    </r>
    <r>
      <rPr>
        <i/>
        <sz val="10"/>
        <rFont val="Calibri"/>
        <family val="2"/>
        <scheme val="minor"/>
      </rPr>
      <t xml:space="preserve"> Ga naar vraag 17.</t>
    </r>
  </si>
  <si>
    <r>
      <t xml:space="preserve">nee. </t>
    </r>
    <r>
      <rPr>
        <i/>
        <sz val="10"/>
        <rFont val="Calibri"/>
        <family val="2"/>
        <scheme val="minor"/>
      </rPr>
      <t>Ga naar vraag 18.</t>
    </r>
  </si>
  <si>
    <r>
      <t xml:space="preserve">ja. </t>
    </r>
    <r>
      <rPr>
        <i/>
        <sz val="10"/>
        <rFont val="Calibri"/>
        <family val="2"/>
        <scheme val="minor"/>
      </rPr>
      <t xml:space="preserve">Voeg bij dit formulier een kopie van de publicatie van de notariële aankondiging van de openbare verkoping. </t>
    </r>
  </si>
  <si>
    <r>
      <t>ja.</t>
    </r>
    <r>
      <rPr>
        <i/>
        <sz val="10"/>
        <rFont val="Calibri"/>
        <family val="2"/>
        <scheme val="minor"/>
      </rPr>
      <t xml:space="preserve"> Voeg bij dit formulier een beschrijving van de samenwerkingsvoorwaarden. Ga naar vraag 23.</t>
    </r>
  </si>
  <si>
    <r>
      <t xml:space="preserve">nee. </t>
    </r>
    <r>
      <rPr>
        <i/>
        <sz val="10"/>
        <rFont val="Calibri"/>
        <family val="2"/>
        <scheme val="minor"/>
      </rPr>
      <t>Ga naar vraag 24.</t>
    </r>
  </si>
  <si>
    <r>
      <t>ja.</t>
    </r>
    <r>
      <rPr>
        <i/>
        <sz val="10"/>
        <rFont val="Calibri"/>
        <family val="2"/>
        <scheme val="minor"/>
      </rPr>
      <t xml:space="preserve"> Ga naar vraag 25.</t>
    </r>
  </si>
  <si>
    <r>
      <t>nee.</t>
    </r>
    <r>
      <rPr>
        <i/>
        <sz val="10"/>
        <rFont val="Calibri"/>
        <family val="2"/>
        <scheme val="minor"/>
      </rPr>
      <t xml:space="preserve"> Ga naar vraag 26.</t>
    </r>
  </si>
  <si>
    <t>inrichtende macht of schoolbestuur</t>
  </si>
  <si>
    <t>De bruto-oppervlakte van een gebouw is het geheel van de bruto-oppervlakten van alle vloerniveaus. Meer informatie daarover vindt u op www.agion.be. Voeg de berekeningswijze van de bruto-oppervlakte bij dit formulier.</t>
  </si>
  <si>
    <t>Oppervlakte en kostprijs van het aan te kopen gebouw</t>
  </si>
  <si>
    <t>Oppervlakte en kostprijs van de niet-genormeerde omgevingswerken</t>
  </si>
  <si>
    <t>Niet-genormeerde omgevingswerken zijn afsluitingen, toegangswegen, groenaanleg en andere omgevingswerken.</t>
  </si>
  <si>
    <t xml:space="preserve">een overzicht van de uitgevoerde werken in de te verlaten school waarvoor AGION of een van zijn wettelijke voorgangers subsidies heeft verleend
</t>
  </si>
  <si>
    <t>een kopie van de huidige huur- of erfpachtovereenkomst voor de bestaande gebouwen</t>
  </si>
  <si>
    <t>agentschap Onroerend Erfgoed</t>
  </si>
  <si>
    <t>Kruis het antwoord aan of vul de grijze cel in. De witte cellen worden automatisch ingevuld op basis van de gegevens die u bij andere vragen hebt ingevuld.</t>
  </si>
  <si>
    <t xml:space="preserve">vindt u meer informatie over de subsidievoorwaarden, de regelgeving en de terminologie </t>
  </si>
  <si>
    <t xml:space="preserve">die in dit formulier gebruikt wordt. </t>
  </si>
  <si>
    <t>Tot welk onderwijsnet behoort de vestigingsplaats?</t>
  </si>
  <si>
    <t>In welke provincie ligt de vestigingsplaats?</t>
  </si>
  <si>
    <t>instellings- 
en vestigingsplaatsnummer</t>
  </si>
  <si>
    <t>Dient u deze subsidieaanvraag samen met een andere inrichtende macht in?</t>
  </si>
  <si>
    <t>AGION beschouwt de coördinerende inrichtende macht als eerste aanspreekpunt voor dit dossier. Als u met een andere inrichtende macht een dossier indient, fungeert een van de twee inrichtende machten als coördinerende inrichtende macht.</t>
  </si>
  <si>
    <t>Geef daarbij aan dat ze passen in een langetermijnvisie.</t>
  </si>
  <si>
    <t>OVAM</t>
  </si>
  <si>
    <t>Hoeveel leerlingen zullen de nieuwe of vernieuwde infrastructuur gebruiken?</t>
  </si>
  <si>
    <t>leerlingen</t>
  </si>
  <si>
    <t>Toegelaten oppervlakte voor lokalen voor lichamelijke opvoeding (lo)</t>
  </si>
  <si>
    <t>Vul  de gebouwcode, de bruto-oppervlakte en het bouwjaar in van de bestaande schoolgebouwen, met uitsluiting van de lokalen voor lichamelijke opvoeding en de technische lokalen.</t>
  </si>
  <si>
    <t>gebouwcode</t>
  </si>
  <si>
    <t>gebouw-
code</t>
  </si>
  <si>
    <t>gesubsidieerd door AGION</t>
  </si>
  <si>
    <t>Vul de gebouwcode, de bruto-oppervlakte en het bouwjaar in van de lokalen voor lichamelijke opvoeding.</t>
  </si>
  <si>
    <t>Vul de bruto-oppervlakte en de kostprijs, exclusief btw, in van de omgeving bij het aan te kopen gebouw.</t>
  </si>
  <si>
    <t>De totale kostprijs van de verbouwingswerken, inclusief de kostprijs van de technische lokalen, vult u in bij:
- 'schoolgebouwen' als uw project alleen betrekking heeft op schoolgebouwen;
- 'lokalen lo' als uw project alleen betrekking heeft op lokalen lo.
Als uw project zowel op schoolgebouwen als op lokalen lo betrekking heeft, verdeelt u de totale kostprijs over schoolgebouwen en lokalen lo. Voor de technische lokalen hoeft u dus geen aparte kostprijs in te vullen. Die wordt automatisch berekend op basis van de oppervlakte die u invult voor de technische lokalen.</t>
  </si>
  <si>
    <t>Alleen leden van de inrichtende macht of gemandateerden kunnen dit formulier ondertekenen.</t>
  </si>
  <si>
    <r>
      <t xml:space="preserve">ja. </t>
    </r>
    <r>
      <rPr>
        <b/>
        <sz val="10"/>
        <rFont val="Calibri"/>
        <family val="2"/>
        <scheme val="minor"/>
      </rPr>
      <t>Vul het instellings- en vestigingsplaatsnummer in van die instelling.</t>
    </r>
  </si>
  <si>
    <t>Met dit formulier vraagt de inrichtende macht van de school, per vestigingsplaats, subsidies aan voor de aankoop van een gebouw voor het buitengewoon basisonderwijs. Als er na de aankoop werken uitgevoerd moeten worden, geeft u dat al aan in dit formulier. Om een subsidie aan te vragen voor die werken, dient u een apart formulier in. U volgt daarbij de standaardprocedure voor de aanvraag van een subsidie voor infrastructuurwerken.</t>
  </si>
  <si>
    <t>Vul de gegevens van de vestigingsplaats in die het aan te kopen gebouw zal gebruiken.</t>
  </si>
  <si>
    <t>Voeg de volgende documenten bij dit formulier: de verkoopovereenkomst, het kadastraal plan en de kadastrale legger, het bodemattest, een korte beschrijving van de bestaande gebouwen, het situeringsplan van het aan te kopen gebouw en de grondplannen van het aan te kopen gebouw.</t>
  </si>
  <si>
    <r>
      <t>nee.</t>
    </r>
    <r>
      <rPr>
        <i/>
        <sz val="10"/>
        <rFont val="Calibri"/>
        <family val="2"/>
        <scheme val="minor"/>
      </rPr>
      <t xml:space="preserve"> Ga naar vraag 14.</t>
    </r>
  </si>
  <si>
    <t>Vul de gegevens in van de contactpersoon bij de coördinerende inrichtende macht voor dit dossier.</t>
  </si>
  <si>
    <r>
      <t xml:space="preserve">ja. </t>
    </r>
    <r>
      <rPr>
        <b/>
        <sz val="10"/>
        <rFont val="Calibri"/>
        <family val="2"/>
        <scheme val="minor"/>
      </rPr>
      <t>Wat is de voorziene startdatum voor de uitvoering van de werken?</t>
    </r>
  </si>
  <si>
    <t>aantal leerlingen van het basisaanbod</t>
  </si>
  <si>
    <t>Hieronder vindt u de berekening van de maximale bruto-oppervlakte van het schoolgebouw, de lokalen voor lo en de genormeerde omgevingswerken op basis van de gegevens die u hebt ingevuld bij vraag 27 tot en met 30.</t>
  </si>
  <si>
    <r>
      <rPr>
        <b/>
        <sz val="10"/>
        <rFont val="Calibri"/>
        <family val="2"/>
        <scheme val="minor"/>
      </rPr>
      <t xml:space="preserve">Als u schoolgebouwen, of een deel ervan, afbreekt of aan de bestemming onttrekt, vul dan voor elk gebouw de gebouwcode, het bouwjaar en de bruto-oppervlakte in die wordt afgebroken of die aan de bestemming wordt onttrokken.
</t>
    </r>
    <r>
      <rPr>
        <i/>
        <sz val="10"/>
        <rFont val="Calibri"/>
        <family val="2"/>
        <scheme val="minor"/>
      </rPr>
      <t xml:space="preserve">Kruis bij elk gebouw aan of AGION in het verleden subsidies heeft verleend voor de aankoop ervan of voor werken eraan. </t>
    </r>
  </si>
  <si>
    <t>De totale kostprijs van het aan te kopen gebouw, inclusief de kostprijs van de technische lokalen, vult u in bij:
- 'schoolgebouwen' als uw project alleen betrekking heeft op schoolgebouwen;
- 'lokalen lo' als uw project alleen betrekking heeft op lokalen lo.
Als uw project zowel op schoolgebouwen als op lokalen lo betrekking heeft, verdeelt u de totale kostprijs over schoolgebouwen en lokalen lo. Voor de technische lokalen hoeft u dus geen aparte kostprijs in te vullen. Die wordt automatisch berekend op basis van de oppervlakte die u invult voor de technische lokalen.</t>
  </si>
  <si>
    <t>Alleen als u bij vraag 42 of 45 een bruto-oppervlakte hebt ingevuld voor een schoolgebouw of een lokaal lo dat volledig of gedeeltelijk afgebroken zal worden, vult u de kostprijs van de afbraakwerken in.
Op basis van de gegevens die u hebt ingevuld bij vraag 41 tot en met 49 en de kostprijs van de afbraakwerken en de eerste uitrusting die u invult, zal de totale kostprijs van uw  project automatisch berekend worden.</t>
  </si>
  <si>
    <t>Verzamel de bewijsstukken die u voor de beantwoording van vraag 8, 18, 22, 32 en 50 bij dit formulier moet voegen.</t>
  </si>
  <si>
    <t>Dient u deze subsidieaanvraag in samen met een andere onderwijsinstelling (die al dan niet onder de bevoegdheden van dezelfde inrichtende macht valt)?</t>
  </si>
  <si>
    <t>Vul het huidige aantal leerlingen in van de vestigingsplaats die zal gebruikmaken van het aan te kopen gebouw.</t>
  </si>
  <si>
    <t xml:space="preserve">Met de gebouwcode bedoelen we de wijze waarop de gebouwen binnen de school worden aangeduid, bijvoorbeeld blok A, G17. Als de gebouwen in de school geen code of letter hebben, vult u gebouw 1, gebouw 2 ... in. </t>
  </si>
  <si>
    <r>
      <rPr>
        <b/>
        <sz val="10"/>
        <rFont val="Calibri"/>
        <family val="2"/>
        <scheme val="minor"/>
      </rPr>
      <t xml:space="preserve">Vul voor elk lokaal lichamelijke opvoeding de gebouwcode, het bouwjaar en de bruto-oppervlakte in die wordt afgebroken of die aan de bestemming onttrokken wordt. </t>
    </r>
    <r>
      <rPr>
        <i/>
        <sz val="10"/>
        <rFont val="Calibri"/>
        <family val="2"/>
        <scheme val="minor"/>
      </rPr>
      <t xml:space="preserve">
Kruis bij elk gebouw aan of AGION in het verleden subsidies heeft verleend voor de aankoop ervan of voor werken eraan.</t>
    </r>
  </si>
  <si>
    <t xml:space="preserve">Met de gebouwcode bedoelen we de wijze waarop de gebouwen binnen de school worden aangeduid, bijvoorbeeld blok A, G17. Als de gebouwen in de school geen code of letter hebben, vult u gebouw 1, gebouw 2 ... in.  </t>
  </si>
  <si>
    <t xml:space="preserve">Vul de kostprijs en de bruto-oppervlakte in. </t>
  </si>
  <si>
    <t xml:space="preserve">Als u omgevingswerken, of een deel ervan, afbreekt, vul dan voor elk onderdeel de bruto-oppervlakte in die wordt afgebroken of die aan de bestemming onttrokken wordt. </t>
  </si>
  <si>
    <t xml:space="preserve">Geef dit formulier de volgende gestructureerde naam: Aanvraag_Aankoop_NaamSchool. 
Hou de naam van de school zo kort mogelijk. </t>
  </si>
  <si>
    <t>Voldoen uw instelling en de vestiging die het gebouw zal gebruiken, aan de criteria van rationalisatie en programmatie?</t>
  </si>
  <si>
    <t>kostprijs aan te kopen gebouw</t>
  </si>
  <si>
    <t>waarvan technische lokalen</t>
  </si>
  <si>
    <t xml:space="preserve"> niet-genormeerde omgevingswerken</t>
  </si>
  <si>
    <t xml:space="preserve">Vul de onderstaande verklaring in. 
Ik bevestig dat alle gegevens in dit formulier naar waarheid ingevuld zijn. </t>
  </si>
  <si>
    <t>bijkomende plaatsen</t>
  </si>
  <si>
    <t>personeelsleden</t>
  </si>
  <si>
    <t>AGION-5704 - 20200110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</si>
</sst>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
    <numFmt numFmtId="165" formatCode="###\ ###\ ##0"/>
    <numFmt numFmtId="166" formatCode="###\ ##0"/>
    <numFmt numFmtId="167" formatCode="###\ ###\ ##0.00"/>
    <numFmt numFmtId="168" formatCode="###\ ###\ ###.00"/>
    <numFmt numFmtId="169" formatCode="d/mm/yyyy;@"/>
  </numFmts>
  <fonts count="25" x14ac:knownFonts="1">
    <font>
      <sz val="10"/>
      <name val="Arial"/>
    </font>
    <font>
      <sz val="8"/>
      <name val="Arial"/>
      <family val="2"/>
    </font>
    <font>
      <sz val="10"/>
      <name val="Arial"/>
      <family val="2"/>
    </font>
    <font>
      <u/>
      <sz val="10"/>
      <color theme="10"/>
      <name val="Arial"/>
      <family val="2"/>
    </font>
    <font>
      <u/>
      <sz val="10"/>
      <color theme="10"/>
      <name val="Arial"/>
      <family val="2"/>
    </font>
    <font>
      <b/>
      <sz val="11"/>
      <name val="Calibri"/>
      <family val="2"/>
      <scheme val="minor"/>
    </font>
    <font>
      <sz val="10"/>
      <name val="Calibri"/>
      <family val="2"/>
      <scheme val="minor"/>
    </font>
    <font>
      <b/>
      <sz val="18"/>
      <name val="Calibri"/>
      <family val="2"/>
      <scheme val="minor"/>
    </font>
    <font>
      <sz val="6"/>
      <name val="Calibri"/>
      <family val="2"/>
      <scheme val="minor"/>
    </font>
    <font>
      <sz val="8"/>
      <name val="Calibri"/>
      <family val="2"/>
      <scheme val="minor"/>
    </font>
    <font>
      <i/>
      <sz val="8"/>
      <name val="Calibri"/>
      <family val="2"/>
      <scheme val="minor"/>
    </font>
    <font>
      <b/>
      <sz val="8"/>
      <name val="Calibri"/>
      <family val="2"/>
      <scheme val="minor"/>
    </font>
    <font>
      <i/>
      <sz val="10"/>
      <name val="Calibri"/>
      <family val="2"/>
      <scheme val="minor"/>
    </font>
    <font>
      <b/>
      <sz val="10"/>
      <name val="Calibri"/>
      <family val="2"/>
      <scheme val="minor"/>
    </font>
    <font>
      <u/>
      <sz val="10"/>
      <color theme="10"/>
      <name val="Calibri"/>
      <family val="2"/>
      <scheme val="minor"/>
    </font>
    <font>
      <b/>
      <i/>
      <sz val="10"/>
      <name val="Calibri"/>
      <family val="2"/>
      <scheme val="minor"/>
    </font>
    <font>
      <i/>
      <u/>
      <sz val="10"/>
      <color theme="10"/>
      <name val="Calibri"/>
      <family val="2"/>
      <scheme val="minor"/>
    </font>
    <font>
      <b/>
      <sz val="12"/>
      <color indexed="9"/>
      <name val="Calibri"/>
      <family val="2"/>
      <scheme val="minor"/>
    </font>
    <font>
      <sz val="12"/>
      <name val="Calibri"/>
      <family val="2"/>
      <scheme val="minor"/>
    </font>
    <font>
      <i/>
      <sz val="10"/>
      <color theme="10"/>
      <name val="Calibri"/>
      <family val="2"/>
      <scheme val="minor"/>
    </font>
    <font>
      <b/>
      <sz val="10"/>
      <color indexed="9"/>
      <name val="Calibri"/>
      <family val="2"/>
      <scheme val="minor"/>
    </font>
    <font>
      <i/>
      <sz val="10"/>
      <name val="Arial"/>
      <family val="2"/>
    </font>
    <font>
      <sz val="10"/>
      <color rgb="FFFF0000"/>
      <name val="Calibri"/>
      <family val="2"/>
      <scheme val="minor"/>
    </font>
    <font>
      <sz val="10"/>
      <color theme="1"/>
      <name val="Calibri"/>
      <family val="2"/>
      <scheme val="minor"/>
    </font>
    <font>
      <i/>
      <sz val="10"/>
      <color theme="1"/>
      <name val="Calibri"/>
      <family val="2"/>
      <scheme val="minor"/>
    </font>
  </fonts>
  <fills count="6">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theme="0" tint="-0.249977111117893"/>
        <bgColor indexed="64"/>
      </patternFill>
    </fill>
    <fill>
      <patternFill patternType="solid">
        <fgColor theme="0" tint="-0.34998626667073579"/>
        <bgColor indexed="64"/>
      </patternFill>
    </fill>
  </fills>
  <borders count="15">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ck">
        <color indexed="64"/>
      </right>
      <top style="thin">
        <color indexed="64"/>
      </top>
      <bottom style="thin">
        <color indexed="64"/>
      </bottom>
      <diagonal/>
    </border>
  </borders>
  <cellStyleXfs count="8">
    <xf numFmtId="0" fontId="0" fillId="0" borderId="0"/>
    <xf numFmtId="0" fontId="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 fillId="0" borderId="0"/>
    <xf numFmtId="0" fontId="2" fillId="0" borderId="0"/>
    <xf numFmtId="0" fontId="3" fillId="0" borderId="0" applyNumberFormat="0" applyFill="0" applyBorder="0" applyAlignment="0" applyProtection="0">
      <alignment vertical="top"/>
      <protection locked="0"/>
    </xf>
    <xf numFmtId="0" fontId="2" fillId="0" borderId="0"/>
  </cellStyleXfs>
  <cellXfs count="330">
    <xf numFmtId="0" fontId="0" fillId="0" borderId="0" xfId="0"/>
    <xf numFmtId="0" fontId="5" fillId="0" borderId="0" xfId="0" applyFont="1" applyAlignment="1">
      <alignment vertical="center"/>
    </xf>
    <xf numFmtId="0" fontId="6" fillId="0" borderId="0" xfId="0" applyFont="1" applyAlignment="1">
      <alignment vertical="center"/>
    </xf>
    <xf numFmtId="0" fontId="6" fillId="0" borderId="0" xfId="0" applyFont="1" applyAlignment="1"/>
    <xf numFmtId="0" fontId="9" fillId="0" borderId="0" xfId="0" applyFont="1" applyAlignment="1">
      <alignment horizontal="center" vertical="top"/>
    </xf>
    <xf numFmtId="0" fontId="6" fillId="0" borderId="0" xfId="0" applyFont="1" applyBorder="1" applyAlignment="1">
      <alignment vertical="center"/>
    </xf>
    <xf numFmtId="0" fontId="10" fillId="0" borderId="0" xfId="0" applyFont="1" applyAlignment="1">
      <alignment vertical="center" wrapText="1"/>
    </xf>
    <xf numFmtId="1" fontId="6" fillId="2" borderId="2" xfId="0" applyNumberFormat="1" applyFont="1" applyFill="1" applyBorder="1" applyAlignment="1" applyProtection="1">
      <alignment horizontal="center" vertical="center"/>
      <protection locked="0"/>
    </xf>
    <xf numFmtId="0" fontId="13" fillId="0" borderId="0" xfId="0" applyFont="1" applyAlignment="1">
      <alignment vertical="center" wrapText="1"/>
    </xf>
    <xf numFmtId="0" fontId="12" fillId="0" borderId="0" xfId="0" applyFont="1" applyAlignment="1">
      <alignment horizontal="justify" vertical="center"/>
    </xf>
    <xf numFmtId="0" fontId="5" fillId="0" borderId="0" xfId="0" applyFont="1" applyAlignment="1">
      <alignment vertical="top"/>
    </xf>
    <xf numFmtId="0" fontId="6" fillId="0" borderId="0" xfId="0" applyFont="1" applyFill="1" applyAlignment="1">
      <alignment vertical="top"/>
    </xf>
    <xf numFmtId="0" fontId="6" fillId="0" borderId="0" xfId="0" applyFont="1" applyAlignment="1">
      <alignment vertical="top"/>
    </xf>
    <xf numFmtId="0" fontId="6" fillId="0" borderId="0" xfId="0" applyFont="1" applyFill="1" applyBorder="1" applyAlignment="1">
      <alignment vertical="center"/>
    </xf>
    <xf numFmtId="0" fontId="6" fillId="4" borderId="2" xfId="0" applyFont="1" applyFill="1" applyBorder="1" applyAlignment="1" applyProtection="1">
      <alignment vertical="center"/>
      <protection locked="0"/>
    </xf>
    <xf numFmtId="0" fontId="6" fillId="4" borderId="14" xfId="0" applyFont="1" applyFill="1" applyBorder="1" applyAlignment="1" applyProtection="1">
      <alignment vertical="center"/>
      <protection locked="0"/>
    </xf>
    <xf numFmtId="0" fontId="6" fillId="0" borderId="0" xfId="0" applyFont="1" applyAlignment="1">
      <alignment horizontal="center" vertical="center" wrapText="1"/>
    </xf>
    <xf numFmtId="0" fontId="14" fillId="0" borderId="0" xfId="1" applyFont="1" applyAlignment="1" applyProtection="1">
      <alignment horizontal="justify" vertical="center" wrapText="1"/>
    </xf>
    <xf numFmtId="0" fontId="6" fillId="0" borderId="0" xfId="0" applyFont="1" applyAlignment="1">
      <alignment vertical="center"/>
    </xf>
    <xf numFmtId="0" fontId="6" fillId="0" borderId="0" xfId="0" applyFont="1" applyAlignment="1">
      <alignment vertical="center" wrapText="1"/>
    </xf>
    <xf numFmtId="0" fontId="6" fillId="0" borderId="0" xfId="0" applyFont="1" applyAlignment="1">
      <alignment horizontal="left" vertical="center"/>
    </xf>
    <xf numFmtId="0" fontId="6" fillId="0" borderId="0" xfId="0" applyFont="1" applyFill="1" applyAlignment="1">
      <alignment vertical="center"/>
    </xf>
    <xf numFmtId="0" fontId="6" fillId="0" borderId="0" xfId="0" applyFont="1" applyAlignment="1">
      <alignment horizontal="center" vertical="center"/>
    </xf>
    <xf numFmtId="0" fontId="6" fillId="0" borderId="0" xfId="0" applyFont="1"/>
    <xf numFmtId="0" fontId="6" fillId="0" borderId="0" xfId="0" applyFont="1" applyAlignment="1">
      <alignment horizontal="justify" vertical="center"/>
    </xf>
    <xf numFmtId="0" fontId="6" fillId="0" borderId="0" xfId="0" applyFont="1" applyAlignment="1">
      <alignment horizontal="right" vertical="center"/>
    </xf>
    <xf numFmtId="0" fontId="14" fillId="0" borderId="0" xfId="1" applyFont="1" applyBorder="1" applyAlignment="1" applyProtection="1">
      <alignment vertical="center"/>
    </xf>
    <xf numFmtId="0" fontId="12" fillId="0" borderId="0" xfId="0" applyFont="1" applyAlignment="1">
      <alignment vertical="center"/>
    </xf>
    <xf numFmtId="0" fontId="12" fillId="0" borderId="0" xfId="0" applyFont="1" applyAlignment="1">
      <alignment horizontal="justify" vertical="center" wrapText="1"/>
    </xf>
    <xf numFmtId="0" fontId="13" fillId="0" borderId="0" xfId="0" applyFont="1" applyAlignment="1">
      <alignment vertical="center"/>
    </xf>
    <xf numFmtId="0" fontId="6" fillId="0" borderId="0" xfId="0" applyFont="1" applyAlignment="1">
      <alignment vertical="center"/>
    </xf>
    <xf numFmtId="0" fontId="6" fillId="0" borderId="0" xfId="0" applyFont="1"/>
    <xf numFmtId="0" fontId="6" fillId="0" borderId="0" xfId="0" applyFont="1" applyFill="1" applyAlignment="1">
      <alignment vertical="center"/>
    </xf>
    <xf numFmtId="0" fontId="13" fillId="0" borderId="0" xfId="0" applyFont="1" applyAlignment="1">
      <alignment vertical="top"/>
    </xf>
    <xf numFmtId="0" fontId="13" fillId="0" borderId="0" xfId="0" applyFont="1" applyAlignment="1">
      <alignment horizontal="right" vertical="top"/>
    </xf>
    <xf numFmtId="0" fontId="13" fillId="0" borderId="0" xfId="0" applyFont="1" applyFill="1" applyAlignment="1">
      <alignment vertical="top"/>
    </xf>
    <xf numFmtId="0" fontId="6" fillId="0" borderId="0" xfId="0" applyFont="1" applyBorder="1" applyAlignment="1">
      <alignment horizontal="right" vertical="center"/>
    </xf>
    <xf numFmtId="0" fontId="6" fillId="0" borderId="0" xfId="0" applyFont="1" applyFill="1" applyAlignment="1">
      <alignment horizontal="right" vertical="center"/>
    </xf>
    <xf numFmtId="0" fontId="6" fillId="0" borderId="13" xfId="0" applyFont="1" applyBorder="1" applyAlignment="1" applyProtection="1">
      <alignment vertical="top"/>
      <protection locked="0"/>
    </xf>
    <xf numFmtId="0" fontId="6" fillId="2" borderId="2"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6" fillId="0" borderId="1" xfId="0" applyFont="1" applyBorder="1" applyAlignment="1">
      <alignment vertical="center"/>
    </xf>
    <xf numFmtId="0" fontId="6" fillId="0" borderId="0" xfId="0" applyFont="1" applyBorder="1" applyAlignment="1" applyProtection="1">
      <alignment vertical="center"/>
      <protection locked="0"/>
    </xf>
    <xf numFmtId="0" fontId="6" fillId="0" borderId="13" xfId="0" applyFont="1" applyBorder="1" applyAlignment="1" applyProtection="1">
      <alignment vertical="center"/>
      <protection locked="0"/>
    </xf>
    <xf numFmtId="0" fontId="13" fillId="0" borderId="0" xfId="0" applyFont="1" applyFill="1" applyAlignment="1">
      <alignment horizontal="right" vertical="top"/>
    </xf>
    <xf numFmtId="0" fontId="12" fillId="0" borderId="0" xfId="0" applyFont="1" applyAlignment="1">
      <alignment horizontal="left" vertical="center" wrapText="1"/>
    </xf>
    <xf numFmtId="1" fontId="6" fillId="2" borderId="2" xfId="0" applyNumberFormat="1" applyFont="1" applyFill="1" applyBorder="1" applyAlignment="1" applyProtection="1">
      <alignment vertical="center"/>
      <protection locked="0"/>
    </xf>
    <xf numFmtId="1" fontId="6" fillId="0" borderId="0" xfId="0" applyNumberFormat="1" applyFont="1" applyFill="1" applyBorder="1" applyAlignment="1" applyProtection="1">
      <alignment vertical="center"/>
      <protection locked="0"/>
    </xf>
    <xf numFmtId="1"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top" wrapText="1"/>
      <protection locked="0"/>
    </xf>
    <xf numFmtId="0" fontId="6" fillId="0" borderId="0" xfId="0" applyFont="1" applyFill="1" applyBorder="1" applyAlignment="1">
      <alignment horizontal="center" vertical="center"/>
    </xf>
    <xf numFmtId="166" fontId="6" fillId="0" borderId="0" xfId="0" applyNumberFormat="1" applyFont="1" applyFill="1" applyBorder="1" applyAlignment="1">
      <alignment vertical="center"/>
    </xf>
    <xf numFmtId="166" fontId="6" fillId="0" borderId="0" xfId="0" applyNumberFormat="1" applyFont="1" applyBorder="1" applyAlignment="1">
      <alignment vertical="center"/>
    </xf>
    <xf numFmtId="0" fontId="6" fillId="0" borderId="0" xfId="0" applyFont="1" applyBorder="1" applyAlignment="1">
      <alignment vertical="center" wrapText="1"/>
    </xf>
    <xf numFmtId="0" fontId="6" fillId="0" borderId="0" xfId="0" applyFont="1" applyFill="1" applyBorder="1" applyAlignment="1">
      <alignment vertical="center"/>
    </xf>
    <xf numFmtId="0" fontId="13" fillId="0" borderId="0" xfId="0" applyFont="1" applyFill="1" applyBorder="1" applyAlignment="1">
      <alignment vertical="top"/>
    </xf>
    <xf numFmtId="2" fontId="6" fillId="0" borderId="0" xfId="0" applyNumberFormat="1" applyFont="1" applyFill="1" applyBorder="1" applyAlignment="1">
      <alignment vertical="center"/>
    </xf>
    <xf numFmtId="164" fontId="6" fillId="0" borderId="0" xfId="0" applyNumberFormat="1" applyFont="1" applyFill="1" applyBorder="1" applyAlignment="1">
      <alignment vertical="center"/>
    </xf>
    <xf numFmtId="0" fontId="13" fillId="0" borderId="0" xfId="0" applyFont="1" applyBorder="1" applyAlignment="1">
      <alignment vertical="center" wrapText="1"/>
    </xf>
    <xf numFmtId="164" fontId="6" fillId="0" borderId="0" xfId="0" applyNumberFormat="1" applyFont="1" applyFill="1" applyBorder="1" applyAlignment="1" applyProtection="1">
      <alignment vertical="center"/>
      <protection locked="0"/>
    </xf>
    <xf numFmtId="165" fontId="6" fillId="0" borderId="0" xfId="0" applyNumberFormat="1" applyFont="1" applyFill="1" applyBorder="1" applyAlignment="1">
      <alignment vertical="center"/>
    </xf>
    <xf numFmtId="167" fontId="6" fillId="0" borderId="0" xfId="0" applyNumberFormat="1" applyFont="1" applyFill="1" applyBorder="1" applyAlignment="1" applyProtection="1">
      <alignment vertical="center"/>
      <protection locked="0"/>
    </xf>
    <xf numFmtId="165" fontId="6" fillId="0" borderId="0" xfId="0" applyNumberFormat="1" applyFont="1" applyFill="1" applyBorder="1" applyAlignment="1" applyProtection="1">
      <alignment vertical="center"/>
      <protection locked="0"/>
    </xf>
    <xf numFmtId="0" fontId="13" fillId="0" borderId="0" xfId="0" applyFont="1" applyAlignment="1">
      <alignment horizontal="center" vertical="center"/>
    </xf>
    <xf numFmtId="0" fontId="13" fillId="0" borderId="0" xfId="0" applyFont="1" applyAlignment="1"/>
    <xf numFmtId="0" fontId="13" fillId="0" borderId="0" xfId="0" applyFont="1" applyAlignment="1">
      <alignment vertical="top"/>
    </xf>
    <xf numFmtId="0" fontId="6" fillId="0" borderId="0" xfId="0" applyFont="1" applyAlignment="1">
      <alignment vertical="center"/>
    </xf>
    <xf numFmtId="0" fontId="13" fillId="0" borderId="0" xfId="0" applyFont="1" applyAlignment="1">
      <alignment vertical="center"/>
    </xf>
    <xf numFmtId="0" fontId="16" fillId="0" borderId="0" xfId="1" applyFont="1" applyAlignment="1" applyProtection="1">
      <alignment vertical="top"/>
    </xf>
    <xf numFmtId="0" fontId="6" fillId="0" borderId="0" xfId="0" applyFont="1" applyAlignment="1">
      <alignment vertical="center"/>
    </xf>
    <xf numFmtId="0" fontId="6" fillId="0" borderId="0" xfId="0" applyFont="1" applyAlignment="1">
      <alignment vertical="top" wrapText="1"/>
    </xf>
    <xf numFmtId="0" fontId="6" fillId="0" borderId="0" xfId="0" applyFont="1" applyFill="1" applyBorder="1" applyAlignment="1">
      <alignment vertical="center"/>
    </xf>
    <xf numFmtId="0" fontId="13" fillId="0" borderId="0" xfId="0" applyFont="1" applyAlignment="1">
      <alignment vertical="center"/>
    </xf>
    <xf numFmtId="0" fontId="12" fillId="0" borderId="0" xfId="0" applyFont="1" applyAlignment="1">
      <alignment vertical="top" wrapText="1"/>
    </xf>
    <xf numFmtId="0" fontId="6" fillId="0" borderId="0" xfId="0" applyFont="1" applyFill="1" applyAlignment="1">
      <alignment vertical="center"/>
    </xf>
    <xf numFmtId="0" fontId="6" fillId="0" borderId="0" xfId="0" applyFont="1" applyAlignment="1">
      <alignment horizontal="center" vertical="center"/>
    </xf>
    <xf numFmtId="0" fontId="13" fillId="0" borderId="0" xfId="0" applyFont="1" applyAlignment="1">
      <alignment vertical="top"/>
    </xf>
    <xf numFmtId="165" fontId="6" fillId="0" borderId="0" xfId="0" applyNumberFormat="1" applyFont="1" applyFill="1" applyBorder="1" applyAlignment="1">
      <alignment vertical="center"/>
    </xf>
    <xf numFmtId="0" fontId="13" fillId="0" borderId="0" xfId="0" applyFont="1" applyFill="1" applyAlignment="1">
      <alignment vertical="center"/>
    </xf>
    <xf numFmtId="0" fontId="6" fillId="0" borderId="0" xfId="0" applyFont="1" applyFill="1" applyAlignment="1">
      <alignment horizontal="left" vertical="center"/>
    </xf>
    <xf numFmtId="0" fontId="6" fillId="0" borderId="1" xfId="0" applyFont="1" applyFill="1" applyBorder="1" applyAlignment="1">
      <alignment vertical="center"/>
    </xf>
    <xf numFmtId="166" fontId="6" fillId="0" borderId="0" xfId="0" applyNumberFormat="1" applyFont="1" applyFill="1" applyBorder="1" applyAlignment="1" applyProtection="1">
      <alignment vertical="center"/>
      <protection locked="0"/>
    </xf>
    <xf numFmtId="0" fontId="6" fillId="0" borderId="0" xfId="0" applyFont="1" applyFill="1" applyAlignment="1">
      <alignment vertical="center" wrapText="1"/>
    </xf>
    <xf numFmtId="0" fontId="13" fillId="0" borderId="0" xfId="0" applyFont="1" applyAlignment="1">
      <alignment vertical="top"/>
    </xf>
    <xf numFmtId="0" fontId="6" fillId="0" borderId="0" xfId="0" applyFont="1" applyAlignment="1">
      <alignment vertical="center"/>
    </xf>
    <xf numFmtId="0" fontId="6" fillId="0" borderId="0" xfId="0" applyFont="1" applyAlignment="1">
      <alignment vertical="center"/>
    </xf>
    <xf numFmtId="0" fontId="6" fillId="0" borderId="0" xfId="0" applyFont="1" applyAlignment="1">
      <alignment vertical="center"/>
    </xf>
    <xf numFmtId="0" fontId="6" fillId="0" borderId="0" xfId="0" applyFont="1"/>
    <xf numFmtId="0" fontId="13" fillId="0" borderId="0" xfId="0" applyFont="1" applyAlignment="1">
      <alignment vertical="top"/>
    </xf>
    <xf numFmtId="0" fontId="6" fillId="0" borderId="0" xfId="0" applyFont="1" applyAlignment="1">
      <alignment vertical="top"/>
    </xf>
    <xf numFmtId="165" fontId="6" fillId="0" borderId="0" xfId="0" applyNumberFormat="1" applyFont="1" applyFill="1" applyBorder="1" applyAlignment="1">
      <alignment vertical="center"/>
    </xf>
    <xf numFmtId="0" fontId="6" fillId="0" borderId="0" xfId="0" applyFont="1" applyAlignment="1">
      <alignment vertical="center" wrapText="1"/>
    </xf>
    <xf numFmtId="0" fontId="13" fillId="0" borderId="0" xfId="0" applyFont="1" applyAlignment="1">
      <alignment vertical="center" wrapText="1"/>
    </xf>
    <xf numFmtId="0" fontId="6" fillId="0" borderId="0" xfId="0" applyFont="1" applyAlignment="1">
      <alignment horizontal="center" vertical="center"/>
    </xf>
    <xf numFmtId="0" fontId="6" fillId="0" borderId="0" xfId="0" applyFont="1" applyAlignment="1">
      <alignment horizontal="left" vertical="center"/>
    </xf>
    <xf numFmtId="0" fontId="13" fillId="0" borderId="0" xfId="0" applyFont="1" applyAlignment="1">
      <alignment horizontal="left" vertical="center" wrapText="1"/>
    </xf>
    <xf numFmtId="0" fontId="6" fillId="0" borderId="0" xfId="0" applyFont="1" applyFill="1" applyAlignment="1">
      <alignment vertical="center"/>
    </xf>
    <xf numFmtId="0" fontId="13" fillId="0" borderId="0" xfId="0" applyFont="1" applyAlignment="1">
      <alignment horizontal="left" vertical="center"/>
    </xf>
    <xf numFmtId="164" fontId="6" fillId="0" borderId="0" xfId="0" applyNumberFormat="1" applyFont="1" applyFill="1" applyBorder="1" applyAlignment="1" applyProtection="1">
      <alignment vertical="center"/>
      <protection locked="0"/>
    </xf>
    <xf numFmtId="0" fontId="22" fillId="0" borderId="0" xfId="0" applyFont="1" applyFill="1" applyBorder="1" applyAlignment="1">
      <alignment vertical="center"/>
    </xf>
    <xf numFmtId="0" fontId="22" fillId="0" borderId="0" xfId="0" applyFont="1" applyAlignment="1">
      <alignment vertical="center"/>
    </xf>
    <xf numFmtId="165" fontId="6" fillId="0" borderId="0" xfId="0" applyNumberFormat="1" applyFont="1" applyBorder="1" applyAlignment="1">
      <alignment vertical="center"/>
    </xf>
    <xf numFmtId="167" fontId="6" fillId="0" borderId="0" xfId="0" applyNumberFormat="1" applyFont="1" applyBorder="1" applyAlignment="1" applyProtection="1">
      <alignment vertical="center"/>
      <protection locked="0"/>
    </xf>
    <xf numFmtId="0" fontId="6" fillId="0" borderId="0" xfId="0" applyFont="1" applyAlignment="1">
      <alignment vertical="center"/>
    </xf>
    <xf numFmtId="0" fontId="6" fillId="0" borderId="0" xfId="0" applyFont="1" applyAlignment="1">
      <alignment vertical="center" wrapText="1"/>
    </xf>
    <xf numFmtId="0" fontId="13" fillId="0" borderId="0" xfId="0" applyFont="1" applyAlignment="1">
      <alignment horizontal="center" vertical="center"/>
    </xf>
    <xf numFmtId="0" fontId="6" fillId="0" borderId="0" xfId="0" applyFont="1"/>
    <xf numFmtId="0" fontId="13" fillId="0" borderId="0" xfId="0" applyFont="1" applyAlignment="1">
      <alignment vertical="top"/>
    </xf>
    <xf numFmtId="0" fontId="6" fillId="0" borderId="0" xfId="0" applyFont="1" applyAlignment="1">
      <alignment vertical="top"/>
    </xf>
    <xf numFmtId="0" fontId="6" fillId="0" borderId="0" xfId="0" applyFont="1" applyAlignment="1">
      <alignment horizontal="right" vertical="center"/>
    </xf>
    <xf numFmtId="0" fontId="6" fillId="0" borderId="0" xfId="0" applyFont="1" applyFill="1" applyBorder="1" applyAlignment="1">
      <alignment vertical="center"/>
    </xf>
    <xf numFmtId="167" fontId="6" fillId="0" borderId="0" xfId="0" applyNumberFormat="1" applyFont="1" applyAlignment="1">
      <alignment vertical="center"/>
    </xf>
    <xf numFmtId="0" fontId="6" fillId="0" borderId="0" xfId="0" applyFont="1" applyAlignment="1">
      <alignment vertical="center"/>
    </xf>
    <xf numFmtId="0" fontId="13" fillId="0" borderId="0" xfId="0" applyFont="1" applyAlignment="1">
      <alignment vertical="top"/>
    </xf>
    <xf numFmtId="0" fontId="23" fillId="0" borderId="0" xfId="0" applyFont="1" applyFill="1" applyBorder="1" applyAlignment="1">
      <alignment vertical="center"/>
    </xf>
    <xf numFmtId="2" fontId="23" fillId="0" borderId="0" xfId="0" applyNumberFormat="1" applyFont="1" applyFill="1" applyBorder="1" applyAlignment="1">
      <alignment vertical="center"/>
    </xf>
    <xf numFmtId="0" fontId="23" fillId="0" borderId="0" xfId="0" applyFont="1" applyAlignment="1">
      <alignment vertical="center"/>
    </xf>
    <xf numFmtId="164" fontId="23" fillId="0" borderId="0" xfId="0" applyNumberFormat="1" applyFont="1" applyFill="1" applyBorder="1" applyAlignment="1">
      <alignment vertical="center"/>
    </xf>
    <xf numFmtId="0" fontId="23" fillId="0" borderId="0" xfId="0" applyFont="1" applyBorder="1" applyAlignment="1">
      <alignment vertical="center"/>
    </xf>
    <xf numFmtId="168" fontId="6" fillId="0" borderId="0" xfId="0" applyNumberFormat="1" applyFont="1" applyAlignment="1" applyProtection="1">
      <alignment vertical="center"/>
      <protection locked="0"/>
    </xf>
    <xf numFmtId="0" fontId="6" fillId="0" borderId="0" xfId="0" applyFont="1" applyAlignment="1">
      <alignment vertical="center"/>
    </xf>
    <xf numFmtId="0" fontId="6" fillId="0" borderId="0" xfId="0" applyFont="1" applyAlignment="1">
      <alignment horizontal="right" vertical="center" wrapText="1"/>
    </xf>
    <xf numFmtId="0" fontId="6" fillId="0" borderId="0" xfId="0" applyFont="1" applyAlignment="1">
      <alignment vertical="center" wrapText="1"/>
    </xf>
    <xf numFmtId="0" fontId="6" fillId="4" borderId="3" xfId="0" applyFont="1" applyFill="1"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5" xfId="0" applyBorder="1" applyAlignment="1" applyProtection="1">
      <alignment vertical="center" wrapText="1"/>
      <protection locked="0"/>
    </xf>
    <xf numFmtId="0" fontId="12" fillId="0" borderId="0" xfId="0" applyFont="1" applyAlignment="1">
      <alignment vertical="top" wrapText="1"/>
    </xf>
    <xf numFmtId="0" fontId="13" fillId="0" borderId="0" xfId="0" applyFont="1" applyAlignment="1">
      <alignment horizontal="left" vertical="center"/>
    </xf>
    <xf numFmtId="0" fontId="13" fillId="0" borderId="0" xfId="0" applyFont="1" applyAlignment="1">
      <alignment vertical="center" wrapText="1"/>
    </xf>
    <xf numFmtId="165" fontId="6" fillId="2" borderId="3" xfId="0" applyNumberFormat="1" applyFont="1" applyFill="1" applyBorder="1" applyAlignment="1" applyProtection="1">
      <alignment vertical="center"/>
      <protection locked="0"/>
    </xf>
    <xf numFmtId="165" fontId="6" fillId="2" borderId="4" xfId="0" applyNumberFormat="1" applyFont="1" applyFill="1" applyBorder="1" applyAlignment="1" applyProtection="1">
      <alignment vertical="center"/>
      <protection locked="0"/>
    </xf>
    <xf numFmtId="165" fontId="6" fillId="2" borderId="5" xfId="0" applyNumberFormat="1" applyFont="1" applyFill="1" applyBorder="1" applyAlignment="1" applyProtection="1">
      <alignment vertical="center"/>
      <protection locked="0"/>
    </xf>
    <xf numFmtId="164" fontId="6" fillId="2" borderId="3" xfId="0" applyNumberFormat="1" applyFont="1" applyFill="1" applyBorder="1" applyAlignment="1" applyProtection="1">
      <alignment vertical="center"/>
      <protection locked="0"/>
    </xf>
    <xf numFmtId="164" fontId="6" fillId="2" borderId="4" xfId="0" applyNumberFormat="1" applyFont="1" applyFill="1" applyBorder="1" applyAlignment="1" applyProtection="1">
      <alignment vertical="center"/>
      <protection locked="0"/>
    </xf>
    <xf numFmtId="164" fontId="6" fillId="2" borderId="5" xfId="0" applyNumberFormat="1" applyFont="1" applyFill="1" applyBorder="1" applyAlignment="1" applyProtection="1">
      <alignment vertical="center"/>
      <protection locked="0"/>
    </xf>
    <xf numFmtId="165" fontId="6" fillId="0" borderId="3" xfId="0" applyNumberFormat="1" applyFont="1" applyBorder="1" applyAlignment="1">
      <alignment vertical="center"/>
    </xf>
    <xf numFmtId="165" fontId="6" fillId="0" borderId="4" xfId="0" applyNumberFormat="1" applyFont="1" applyBorder="1" applyAlignment="1">
      <alignment vertical="center"/>
    </xf>
    <xf numFmtId="165" fontId="6" fillId="0" borderId="5" xfId="0" applyNumberFormat="1" applyFont="1" applyBorder="1" applyAlignment="1">
      <alignment vertical="center"/>
    </xf>
    <xf numFmtId="0" fontId="6" fillId="0" borderId="6" xfId="0" applyFont="1" applyBorder="1" applyAlignment="1">
      <alignment vertical="center"/>
    </xf>
    <xf numFmtId="168" fontId="6" fillId="5" borderId="3" xfId="0" applyNumberFormat="1" applyFont="1" applyFill="1" applyBorder="1" applyAlignment="1" applyProtection="1">
      <alignment vertical="center"/>
      <protection locked="0"/>
    </xf>
    <xf numFmtId="168" fontId="6" fillId="5" borderId="4" xfId="0" applyNumberFormat="1" applyFont="1" applyFill="1" applyBorder="1" applyAlignment="1" applyProtection="1">
      <alignment vertical="center"/>
      <protection locked="0"/>
    </xf>
    <xf numFmtId="168" fontId="6" fillId="5" borderId="5" xfId="0" applyNumberFormat="1" applyFont="1" applyFill="1" applyBorder="1" applyAlignment="1" applyProtection="1">
      <alignment vertical="center"/>
      <protection locked="0"/>
    </xf>
    <xf numFmtId="0" fontId="13" fillId="0" borderId="0" xfId="0" applyFont="1" applyAlignment="1">
      <alignment vertical="top" wrapText="1"/>
    </xf>
    <xf numFmtId="0" fontId="6" fillId="0" borderId="0" xfId="0" applyFont="1" applyAlignment="1">
      <alignment vertical="top" wrapText="1"/>
    </xf>
    <xf numFmtId="0" fontId="6" fillId="0" borderId="0" xfId="0" applyFont="1" applyFill="1" applyBorder="1" applyAlignment="1">
      <alignment vertical="center"/>
    </xf>
    <xf numFmtId="0" fontId="13" fillId="0" borderId="0" xfId="0" applyFont="1" applyBorder="1" applyAlignment="1">
      <alignment horizontal="left" vertical="center"/>
    </xf>
    <xf numFmtId="0" fontId="6" fillId="0" borderId="0" xfId="0" applyFont="1" applyAlignment="1">
      <alignment horizontal="left" vertical="center"/>
    </xf>
    <xf numFmtId="0" fontId="13" fillId="0" borderId="0" xfId="0" applyFont="1" applyBorder="1" applyAlignment="1">
      <alignment horizontal="left" vertical="center" wrapText="1"/>
    </xf>
    <xf numFmtId="0" fontId="6" fillId="0" borderId="0" xfId="0" applyFont="1" applyAlignment="1">
      <alignment horizontal="left" vertical="center" wrapText="1"/>
    </xf>
    <xf numFmtId="165" fontId="6" fillId="0" borderId="4" xfId="0" applyNumberFormat="1" applyFont="1" applyBorder="1" applyAlignment="1" applyProtection="1">
      <alignment vertical="center"/>
      <protection locked="0"/>
    </xf>
    <xf numFmtId="165" fontId="6" fillId="0" borderId="5" xfId="0" applyNumberFormat="1" applyFont="1" applyBorder="1" applyAlignment="1" applyProtection="1">
      <alignment vertical="center"/>
      <protection locked="0"/>
    </xf>
    <xf numFmtId="0" fontId="12" fillId="0" borderId="0" xfId="0" applyFont="1" applyFill="1" applyAlignment="1">
      <alignment horizontal="justify" vertical="top" wrapText="1"/>
    </xf>
    <xf numFmtId="0" fontId="17" fillId="3" borderId="0" xfId="0" applyFont="1" applyFill="1" applyAlignment="1">
      <alignment vertical="center"/>
    </xf>
    <xf numFmtId="0" fontId="18" fillId="0" borderId="0" xfId="0" applyFont="1" applyAlignment="1">
      <alignment vertical="center"/>
    </xf>
    <xf numFmtId="0" fontId="6" fillId="0" borderId="0" xfId="0" applyFont="1" applyAlignment="1">
      <alignment horizontal="right" vertical="center"/>
    </xf>
    <xf numFmtId="0" fontId="6" fillId="4" borderId="3" xfId="0" applyFont="1" applyFill="1" applyBorder="1" applyAlignment="1" applyProtection="1">
      <alignment vertical="center"/>
      <protection locked="0"/>
    </xf>
    <xf numFmtId="0" fontId="6" fillId="4" borderId="4" xfId="0" applyFont="1" applyFill="1" applyBorder="1" applyAlignment="1" applyProtection="1">
      <alignment vertical="center"/>
      <protection locked="0"/>
    </xf>
    <xf numFmtId="0" fontId="6" fillId="4" borderId="5" xfId="0" applyFont="1" applyFill="1" applyBorder="1" applyAlignment="1" applyProtection="1">
      <alignment vertical="center"/>
      <protection locked="0"/>
    </xf>
    <xf numFmtId="166" fontId="6" fillId="2" borderId="3" xfId="0" applyNumberFormat="1" applyFont="1" applyFill="1" applyBorder="1" applyAlignment="1" applyProtection="1">
      <alignment horizontal="center" vertical="center"/>
      <protection locked="0"/>
    </xf>
    <xf numFmtId="166" fontId="6" fillId="2" borderId="4" xfId="0" applyNumberFormat="1" applyFont="1" applyFill="1" applyBorder="1" applyAlignment="1" applyProtection="1">
      <alignment horizontal="center" vertical="center"/>
      <protection locked="0"/>
    </xf>
    <xf numFmtId="166" fontId="6" fillId="2" borderId="5" xfId="0" applyNumberFormat="1" applyFont="1" applyFill="1" applyBorder="1" applyAlignment="1" applyProtection="1">
      <alignment horizontal="center" vertical="center"/>
      <protection locked="0"/>
    </xf>
    <xf numFmtId="1" fontId="6" fillId="2" borderId="3" xfId="0" applyNumberFormat="1" applyFont="1" applyFill="1" applyBorder="1" applyAlignment="1" applyProtection="1">
      <alignment horizontal="center" vertical="center"/>
      <protection locked="0"/>
    </xf>
    <xf numFmtId="1" fontId="6" fillId="2" borderId="4" xfId="0" applyNumberFormat="1" applyFont="1" applyFill="1" applyBorder="1" applyAlignment="1" applyProtection="1">
      <alignment horizontal="center" vertical="center"/>
      <protection locked="0"/>
    </xf>
    <xf numFmtId="1" fontId="6" fillId="2" borderId="5" xfId="0" applyNumberFormat="1" applyFont="1" applyFill="1" applyBorder="1" applyAlignment="1" applyProtection="1">
      <alignment horizontal="center" vertical="center"/>
      <protection locked="0"/>
    </xf>
    <xf numFmtId="166" fontId="6" fillId="0" borderId="3" xfId="0" applyNumberFormat="1" applyFont="1" applyFill="1" applyBorder="1" applyAlignment="1">
      <alignment horizontal="right" vertical="center"/>
    </xf>
    <xf numFmtId="166" fontId="6" fillId="0" borderId="4" xfId="0" applyNumberFormat="1" applyFont="1" applyFill="1" applyBorder="1" applyAlignment="1">
      <alignment horizontal="right" vertical="center"/>
    </xf>
    <xf numFmtId="166" fontId="6" fillId="0" borderId="5" xfId="0" applyNumberFormat="1" applyFont="1" applyFill="1" applyBorder="1" applyAlignment="1">
      <alignment horizontal="right" vertical="center"/>
    </xf>
    <xf numFmtId="0" fontId="12" fillId="0" borderId="0" xfId="7" applyFont="1" applyAlignment="1">
      <alignment vertical="top" wrapText="1"/>
    </xf>
    <xf numFmtId="0" fontId="12" fillId="0" borderId="0" xfId="7" applyFont="1" applyAlignment="1">
      <alignment horizontal="left" vertical="top" wrapText="1"/>
    </xf>
    <xf numFmtId="0" fontId="13" fillId="0" borderId="0" xfId="0" applyFont="1" applyAlignment="1">
      <alignment horizontal="left" vertical="center" wrapText="1"/>
    </xf>
    <xf numFmtId="0" fontId="6" fillId="0" borderId="0" xfId="0" applyFont="1" applyBorder="1" applyAlignment="1">
      <alignment horizontal="left" vertical="center" wrapText="1"/>
    </xf>
    <xf numFmtId="166" fontId="6" fillId="0" borderId="3" xfId="0" applyNumberFormat="1" applyFont="1" applyFill="1" applyBorder="1" applyAlignment="1">
      <alignment vertical="center"/>
    </xf>
    <xf numFmtId="166" fontId="6" fillId="0" borderId="4" xfId="0" applyNumberFormat="1" applyFont="1" applyFill="1" applyBorder="1" applyAlignment="1">
      <alignment vertical="center"/>
    </xf>
    <xf numFmtId="166" fontId="6" fillId="0" borderId="5" xfId="0" applyNumberFormat="1" applyFont="1" applyFill="1" applyBorder="1" applyAlignment="1">
      <alignment vertical="center"/>
    </xf>
    <xf numFmtId="164" fontId="6" fillId="0" borderId="0" xfId="0" applyNumberFormat="1" applyFont="1" applyFill="1" applyBorder="1" applyAlignment="1" applyProtection="1">
      <alignment vertical="center"/>
      <protection locked="0"/>
    </xf>
    <xf numFmtId="166" fontId="6" fillId="2" borderId="3" xfId="0" applyNumberFormat="1" applyFont="1" applyFill="1" applyBorder="1" applyAlignment="1" applyProtection="1">
      <alignment vertical="center"/>
      <protection locked="0"/>
    </xf>
    <xf numFmtId="166" fontId="6" fillId="2" borderId="4" xfId="0" applyNumberFormat="1" applyFont="1" applyFill="1" applyBorder="1" applyAlignment="1" applyProtection="1">
      <alignment vertical="center"/>
      <protection locked="0"/>
    </xf>
    <xf numFmtId="166" fontId="6" fillId="2" borderId="5" xfId="0" applyNumberFormat="1" applyFont="1" applyFill="1" applyBorder="1" applyAlignment="1" applyProtection="1">
      <alignment vertical="center"/>
      <protection locked="0"/>
    </xf>
    <xf numFmtId="1" fontId="6" fillId="2" borderId="3" xfId="0" applyNumberFormat="1" applyFont="1" applyFill="1" applyBorder="1" applyAlignment="1" applyProtection="1">
      <alignment vertical="center"/>
      <protection locked="0"/>
    </xf>
    <xf numFmtId="1" fontId="6" fillId="2" borderId="4" xfId="0" applyNumberFormat="1" applyFont="1" applyFill="1" applyBorder="1" applyAlignment="1" applyProtection="1">
      <alignment vertical="center"/>
      <protection locked="0"/>
    </xf>
    <xf numFmtId="1" fontId="6" fillId="2" borderId="5" xfId="0" applyNumberFormat="1" applyFont="1" applyFill="1" applyBorder="1" applyAlignment="1" applyProtection="1">
      <alignment vertical="center"/>
      <protection locked="0"/>
    </xf>
    <xf numFmtId="166" fontId="23" fillId="2" borderId="3" xfId="0" applyNumberFormat="1" applyFont="1" applyFill="1" applyBorder="1" applyAlignment="1" applyProtection="1">
      <alignment horizontal="center" vertical="center"/>
      <protection locked="0"/>
    </xf>
    <xf numFmtId="166" fontId="23" fillId="2" borderId="4" xfId="0" applyNumberFormat="1" applyFont="1" applyFill="1" applyBorder="1" applyAlignment="1" applyProtection="1">
      <alignment horizontal="center" vertical="center"/>
      <protection locked="0"/>
    </xf>
    <xf numFmtId="166" fontId="23" fillId="2" borderId="5" xfId="0" applyNumberFormat="1" applyFont="1" applyFill="1" applyBorder="1" applyAlignment="1" applyProtection="1">
      <alignment horizontal="center" vertical="center"/>
      <protection locked="0"/>
    </xf>
    <xf numFmtId="0" fontId="23" fillId="4" borderId="3" xfId="0" applyFont="1" applyFill="1" applyBorder="1" applyAlignment="1" applyProtection="1">
      <alignment horizontal="center" vertical="center"/>
      <protection locked="0"/>
    </xf>
    <xf numFmtId="0" fontId="23" fillId="4" borderId="4" xfId="0" applyFont="1" applyFill="1" applyBorder="1" applyAlignment="1" applyProtection="1">
      <alignment horizontal="center" vertical="center"/>
      <protection locked="0"/>
    </xf>
    <xf numFmtId="0" fontId="23" fillId="4" borderId="5" xfId="0" applyFont="1" applyFill="1" applyBorder="1" applyAlignment="1" applyProtection="1">
      <alignment horizontal="center" vertical="center"/>
      <protection locked="0"/>
    </xf>
    <xf numFmtId="166" fontId="23" fillId="0" borderId="3" xfId="0" applyNumberFormat="1" applyFont="1" applyFill="1" applyBorder="1" applyAlignment="1">
      <alignment vertical="center"/>
    </xf>
    <xf numFmtId="166" fontId="23" fillId="0" borderId="4" xfId="0" applyNumberFormat="1" applyFont="1" applyFill="1" applyBorder="1" applyAlignment="1">
      <alignment vertical="center"/>
    </xf>
    <xf numFmtId="166" fontId="23" fillId="0" borderId="5" xfId="0" applyNumberFormat="1" applyFont="1" applyFill="1" applyBorder="1" applyAlignment="1">
      <alignment vertical="center"/>
    </xf>
    <xf numFmtId="0" fontId="23" fillId="0" borderId="0" xfId="0" applyFont="1" applyFill="1" applyBorder="1" applyAlignment="1">
      <alignment vertical="center"/>
    </xf>
    <xf numFmtId="166" fontId="23" fillId="2" borderId="3" xfId="0" applyNumberFormat="1" applyFont="1" applyFill="1" applyBorder="1" applyAlignment="1" applyProtection="1">
      <alignment vertical="center"/>
      <protection locked="0"/>
    </xf>
    <xf numFmtId="166" fontId="23" fillId="2" borderId="4" xfId="0" applyNumberFormat="1" applyFont="1" applyFill="1" applyBorder="1" applyAlignment="1" applyProtection="1">
      <alignment vertical="center"/>
      <protection locked="0"/>
    </xf>
    <xf numFmtId="166" fontId="23" fillId="2" borderId="5" xfId="0" applyNumberFormat="1" applyFont="1" applyFill="1" applyBorder="1" applyAlignment="1" applyProtection="1">
      <alignment vertical="center"/>
      <protection locked="0"/>
    </xf>
    <xf numFmtId="1" fontId="23" fillId="2" borderId="3" xfId="0" applyNumberFormat="1" applyFont="1" applyFill="1" applyBorder="1" applyAlignment="1" applyProtection="1">
      <alignment vertical="center"/>
      <protection locked="0"/>
    </xf>
    <xf numFmtId="1" fontId="23" fillId="2" borderId="4" xfId="0" applyNumberFormat="1" applyFont="1" applyFill="1" applyBorder="1" applyAlignment="1" applyProtection="1">
      <alignment vertical="center"/>
      <protection locked="0"/>
    </xf>
    <xf numFmtId="1" fontId="23" fillId="2" borderId="5" xfId="0" applyNumberFormat="1" applyFont="1" applyFill="1" applyBorder="1" applyAlignment="1" applyProtection="1">
      <alignment vertical="center"/>
      <protection locked="0"/>
    </xf>
    <xf numFmtId="0" fontId="13" fillId="0" borderId="0" xfId="0" applyFont="1" applyAlignment="1">
      <alignment vertical="center"/>
    </xf>
    <xf numFmtId="165" fontId="6" fillId="0" borderId="3" xfId="0" applyNumberFormat="1" applyFont="1" applyFill="1" applyBorder="1" applyAlignment="1">
      <alignment vertical="center"/>
    </xf>
    <xf numFmtId="165" fontId="6" fillId="0" borderId="4" xfId="0" applyNumberFormat="1" applyFont="1" applyFill="1" applyBorder="1" applyAlignment="1">
      <alignment vertical="center"/>
    </xf>
    <xf numFmtId="165" fontId="6" fillId="0" borderId="5" xfId="0" applyNumberFormat="1" applyFont="1" applyFill="1" applyBorder="1" applyAlignment="1">
      <alignment vertical="center"/>
    </xf>
    <xf numFmtId="0" fontId="12" fillId="0" borderId="0" xfId="0" applyFont="1" applyAlignment="1">
      <alignment horizontal="left" vertical="top" wrapText="1"/>
    </xf>
    <xf numFmtId="0" fontId="6" fillId="0" borderId="0" xfId="0" applyFont="1" applyAlignment="1">
      <alignment horizontal="left" vertical="top" wrapText="1"/>
    </xf>
    <xf numFmtId="0" fontId="13" fillId="0" borderId="0" xfId="0" applyFont="1" applyAlignment="1">
      <alignment horizontal="center" vertical="center"/>
    </xf>
    <xf numFmtId="0" fontId="16" fillId="0" borderId="0" xfId="1" applyFont="1" applyAlignment="1" applyProtection="1">
      <alignment vertical="top"/>
    </xf>
    <xf numFmtId="0" fontId="6" fillId="0" borderId="0" xfId="0" applyFont="1" applyAlignment="1">
      <alignment vertical="top"/>
    </xf>
    <xf numFmtId="0" fontId="6" fillId="0" borderId="0" xfId="0" applyFont="1" applyAlignment="1"/>
    <xf numFmtId="0" fontId="6" fillId="2" borderId="7" xfId="0" applyFont="1" applyFill="1" applyBorder="1" applyAlignment="1" applyProtection="1">
      <alignment vertical="center" wrapText="1"/>
      <protection locked="0"/>
    </xf>
    <xf numFmtId="0" fontId="0" fillId="0" borderId="8" xfId="0" applyBorder="1" applyAlignment="1" applyProtection="1">
      <alignment vertical="center" wrapText="1"/>
      <protection locked="0"/>
    </xf>
    <xf numFmtId="0" fontId="0" fillId="0" borderId="9" xfId="0"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1" xfId="0"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12" xfId="0" applyBorder="1" applyAlignment="1" applyProtection="1">
      <alignment vertical="center" wrapText="1"/>
      <protection locked="0"/>
    </xf>
    <xf numFmtId="0" fontId="6" fillId="2" borderId="3" xfId="0" applyFont="1" applyFill="1" applyBorder="1" applyAlignment="1" applyProtection="1">
      <alignment vertical="center" wrapText="1"/>
      <protection locked="0"/>
    </xf>
    <xf numFmtId="0" fontId="13" fillId="2" borderId="0" xfId="0" applyFont="1" applyFill="1" applyAlignment="1">
      <alignment vertical="center"/>
    </xf>
    <xf numFmtId="0" fontId="6" fillId="2" borderId="3" xfId="0" applyFont="1" applyFill="1" applyBorder="1" applyAlignment="1" applyProtection="1">
      <alignment horizontal="left" vertical="top" wrapText="1"/>
      <protection locked="0"/>
    </xf>
    <xf numFmtId="0" fontId="6" fillId="2" borderId="4" xfId="0" applyFont="1" applyFill="1" applyBorder="1" applyAlignment="1" applyProtection="1">
      <alignment horizontal="left" vertical="top" wrapText="1"/>
      <protection locked="0"/>
    </xf>
    <xf numFmtId="0" fontId="6" fillId="2" borderId="5" xfId="0" applyFont="1" applyFill="1" applyBorder="1" applyAlignment="1" applyProtection="1">
      <alignment horizontal="left" vertical="top" wrapText="1"/>
      <protection locked="0"/>
    </xf>
    <xf numFmtId="0" fontId="6" fillId="0" borderId="4"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4" borderId="3" xfId="0" applyFont="1" applyFill="1" applyBorder="1" applyAlignment="1" applyProtection="1">
      <alignment horizontal="left" vertical="center"/>
      <protection locked="0"/>
    </xf>
    <xf numFmtId="0" fontId="6" fillId="4" borderId="4" xfId="0" applyFont="1" applyFill="1" applyBorder="1" applyAlignment="1" applyProtection="1">
      <alignment horizontal="left" vertical="center"/>
      <protection locked="0"/>
    </xf>
    <xf numFmtId="0" fontId="6" fillId="4" borderId="5" xfId="0" applyFont="1" applyFill="1" applyBorder="1" applyAlignment="1" applyProtection="1">
      <alignment horizontal="left" vertical="center"/>
      <protection locked="0"/>
    </xf>
    <xf numFmtId="0" fontId="6" fillId="0" borderId="0" xfId="0" applyFont="1" applyFill="1" applyAlignment="1">
      <alignment horizontal="right" vertical="center" wrapText="1"/>
    </xf>
    <xf numFmtId="166" fontId="6" fillId="0" borderId="3" xfId="0" applyNumberFormat="1" applyFont="1" applyFill="1" applyBorder="1" applyAlignment="1" applyProtection="1">
      <alignment vertical="center"/>
    </xf>
    <xf numFmtId="166" fontId="6" fillId="0" borderId="4" xfId="0" applyNumberFormat="1" applyFont="1" applyFill="1" applyBorder="1" applyAlignment="1" applyProtection="1">
      <alignment vertical="center"/>
    </xf>
    <xf numFmtId="166" fontId="6" fillId="0" borderId="5" xfId="0" applyNumberFormat="1" applyFont="1" applyFill="1" applyBorder="1" applyAlignment="1" applyProtection="1">
      <alignment vertical="center"/>
    </xf>
    <xf numFmtId="1" fontId="13" fillId="0" borderId="0" xfId="0" applyNumberFormat="1" applyFont="1" applyFill="1" applyBorder="1" applyAlignment="1" applyProtection="1">
      <alignment horizontal="left" vertical="center"/>
      <protection locked="0"/>
    </xf>
    <xf numFmtId="1" fontId="6" fillId="4" borderId="2" xfId="0" applyNumberFormat="1" applyFont="1" applyFill="1" applyBorder="1" applyAlignment="1" applyProtection="1">
      <alignment horizontal="center" vertical="center"/>
      <protection locked="0"/>
    </xf>
    <xf numFmtId="0" fontId="12" fillId="0" borderId="0" xfId="0" applyFont="1" applyAlignment="1">
      <alignment vertical="center" wrapText="1"/>
    </xf>
    <xf numFmtId="166" fontId="6" fillId="0" borderId="4" xfId="0" applyNumberFormat="1" applyFont="1" applyBorder="1" applyAlignment="1" applyProtection="1">
      <alignment vertical="center"/>
      <protection locked="0"/>
    </xf>
    <xf numFmtId="166" fontId="6" fillId="0" borderId="5" xfId="0" applyNumberFormat="1" applyFont="1" applyBorder="1" applyAlignment="1" applyProtection="1">
      <alignment vertical="center"/>
      <protection locked="0"/>
    </xf>
    <xf numFmtId="0" fontId="6" fillId="0" borderId="6" xfId="0" applyFont="1" applyBorder="1" applyAlignment="1">
      <alignment vertical="center" wrapText="1"/>
    </xf>
    <xf numFmtId="0" fontId="6" fillId="2" borderId="3" xfId="0" applyFont="1" applyFill="1" applyBorder="1" applyAlignment="1" applyProtection="1">
      <alignment horizontal="left" vertical="center" wrapText="1"/>
      <protection locked="0"/>
    </xf>
    <xf numFmtId="0" fontId="6" fillId="2" borderId="4"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left" vertical="top"/>
      <protection locked="0"/>
    </xf>
    <xf numFmtId="0" fontId="6" fillId="0" borderId="0" xfId="0" applyFont="1" applyBorder="1" applyAlignment="1">
      <alignment horizontal="right" vertical="center"/>
    </xf>
    <xf numFmtId="0" fontId="6" fillId="4" borderId="3" xfId="0" applyFont="1" applyFill="1" applyBorder="1" applyAlignment="1" applyProtection="1">
      <alignment horizontal="left" vertical="top"/>
      <protection locked="0"/>
    </xf>
    <xf numFmtId="0" fontId="6" fillId="4" borderId="4" xfId="0" applyFont="1" applyFill="1" applyBorder="1" applyAlignment="1" applyProtection="1">
      <alignment horizontal="left" vertical="top"/>
      <protection locked="0"/>
    </xf>
    <xf numFmtId="0" fontId="6" fillId="4" borderId="5" xfId="0" applyFont="1" applyFill="1" applyBorder="1" applyAlignment="1" applyProtection="1">
      <alignment horizontal="left" vertical="top"/>
      <protection locked="0"/>
    </xf>
    <xf numFmtId="0" fontId="6" fillId="0" borderId="0" xfId="0" applyFont="1" applyBorder="1" applyAlignment="1">
      <alignment horizontal="right" vertical="center" wrapText="1"/>
    </xf>
    <xf numFmtId="0" fontId="12" fillId="0" borderId="0" xfId="0" applyFont="1" applyFill="1" applyAlignment="1">
      <alignment horizontal="left" vertical="center" wrapText="1"/>
    </xf>
    <xf numFmtId="165" fontId="6" fillId="2" borderId="3" xfId="0" applyNumberFormat="1" applyFont="1" applyFill="1" applyBorder="1" applyAlignment="1" applyProtection="1">
      <alignment horizontal="right" vertical="center"/>
      <protection locked="0"/>
    </xf>
    <xf numFmtId="165" fontId="6" fillId="0" borderId="4" xfId="0" applyNumberFormat="1" applyFont="1" applyBorder="1" applyAlignment="1" applyProtection="1">
      <alignment horizontal="right" vertical="center"/>
      <protection locked="0"/>
    </xf>
    <xf numFmtId="165" fontId="6" fillId="0" borderId="5" xfId="0" applyNumberFormat="1" applyFont="1" applyBorder="1" applyAlignment="1" applyProtection="1">
      <alignment horizontal="right" vertical="center"/>
      <protection locked="0"/>
    </xf>
    <xf numFmtId="0" fontId="6" fillId="0" borderId="0" xfId="0" applyFont="1" applyFill="1" applyAlignment="1">
      <alignment vertical="center"/>
    </xf>
    <xf numFmtId="0" fontId="6" fillId="2" borderId="7" xfId="0" applyFont="1" applyFill="1" applyBorder="1" applyAlignment="1" applyProtection="1">
      <alignment horizontal="left" vertical="top" wrapText="1"/>
      <protection locked="0"/>
    </xf>
    <xf numFmtId="0" fontId="6" fillId="2" borderId="8" xfId="0" applyFont="1" applyFill="1" applyBorder="1" applyAlignment="1" applyProtection="1">
      <alignment horizontal="left" vertical="top" wrapText="1"/>
      <protection locked="0"/>
    </xf>
    <xf numFmtId="0" fontId="6" fillId="2" borderId="9" xfId="0" applyFont="1" applyFill="1" applyBorder="1" applyAlignment="1" applyProtection="1">
      <alignment horizontal="left" vertical="top" wrapText="1"/>
      <protection locked="0"/>
    </xf>
    <xf numFmtId="0" fontId="6" fillId="2" borderId="6" xfId="0" applyFont="1" applyFill="1" applyBorder="1" applyAlignment="1" applyProtection="1">
      <alignment horizontal="left" vertical="top" wrapText="1"/>
      <protection locked="0"/>
    </xf>
    <xf numFmtId="0" fontId="6" fillId="2" borderId="0" xfId="0" applyFont="1" applyFill="1" applyBorder="1" applyAlignment="1" applyProtection="1">
      <alignment horizontal="left" vertical="top" wrapText="1"/>
      <protection locked="0"/>
    </xf>
    <xf numFmtId="0" fontId="6" fillId="2" borderId="1" xfId="0" applyFont="1" applyFill="1" applyBorder="1" applyAlignment="1" applyProtection="1">
      <alignment horizontal="left" vertical="top" wrapText="1"/>
      <protection locked="0"/>
    </xf>
    <xf numFmtId="0" fontId="6" fillId="2" borderId="10" xfId="0" applyFont="1" applyFill="1" applyBorder="1" applyAlignment="1" applyProtection="1">
      <alignment horizontal="left" vertical="top" wrapText="1"/>
      <protection locked="0"/>
    </xf>
    <xf numFmtId="0" fontId="6" fillId="2" borderId="11" xfId="0" applyFont="1" applyFill="1" applyBorder="1" applyAlignment="1" applyProtection="1">
      <alignment horizontal="left" vertical="top" wrapText="1"/>
      <protection locked="0"/>
    </xf>
    <xf numFmtId="0" fontId="6" fillId="2" borderId="12" xfId="0" applyFont="1" applyFill="1" applyBorder="1" applyAlignment="1" applyProtection="1">
      <alignment horizontal="left" vertical="top" wrapText="1"/>
      <protection locked="0"/>
    </xf>
    <xf numFmtId="0" fontId="24" fillId="0" borderId="0" xfId="0" applyFont="1" applyAlignment="1">
      <alignment vertical="center"/>
    </xf>
    <xf numFmtId="0" fontId="12" fillId="0" borderId="0" xfId="7" applyFont="1" applyAlignment="1">
      <alignment horizontal="left" vertical="top"/>
    </xf>
    <xf numFmtId="165" fontId="23" fillId="0" borderId="3" xfId="0" applyNumberFormat="1" applyFont="1" applyFill="1" applyBorder="1" applyAlignment="1">
      <alignment vertical="center"/>
    </xf>
    <xf numFmtId="165" fontId="23" fillId="0" borderId="4" xfId="0" applyNumberFormat="1" applyFont="1" applyBorder="1" applyAlignment="1">
      <alignment vertical="center"/>
    </xf>
    <xf numFmtId="165" fontId="23" fillId="0" borderId="5" xfId="0" applyNumberFormat="1" applyFont="1" applyBorder="1" applyAlignment="1">
      <alignment vertical="center"/>
    </xf>
    <xf numFmtId="0" fontId="13" fillId="0" borderId="0" xfId="0" applyFont="1" applyBorder="1" applyAlignment="1">
      <alignment horizontal="center" vertical="center" wrapText="1"/>
    </xf>
    <xf numFmtId="0" fontId="13" fillId="0" borderId="0" xfId="0" applyFont="1" applyBorder="1" applyAlignment="1">
      <alignment horizontal="center" vertical="center"/>
    </xf>
    <xf numFmtId="168" fontId="6" fillId="2" borderId="3" xfId="0" applyNumberFormat="1" applyFont="1" applyFill="1" applyBorder="1" applyAlignment="1" applyProtection="1">
      <alignment vertical="center"/>
      <protection locked="0"/>
    </xf>
    <xf numFmtId="168" fontId="6" fillId="2" borderId="4" xfId="0" applyNumberFormat="1" applyFont="1" applyFill="1" applyBorder="1" applyAlignment="1" applyProtection="1">
      <alignment vertical="center"/>
      <protection locked="0"/>
    </xf>
    <xf numFmtId="168" fontId="6" fillId="2" borderId="5" xfId="0" applyNumberFormat="1" applyFont="1" applyFill="1" applyBorder="1" applyAlignment="1" applyProtection="1">
      <alignment vertical="center"/>
      <protection locked="0"/>
    </xf>
    <xf numFmtId="0" fontId="12" fillId="0" borderId="0" xfId="0" applyFont="1" applyAlignment="1">
      <alignment horizontal="left" vertical="center"/>
    </xf>
    <xf numFmtId="0" fontId="12" fillId="0" borderId="0" xfId="0" applyFont="1" applyAlignment="1">
      <alignment horizontal="justify" vertical="center" wrapText="1"/>
    </xf>
    <xf numFmtId="0" fontId="6" fillId="0" borderId="0" xfId="0" applyFont="1" applyAlignment="1">
      <alignment horizontal="justify" vertical="center" wrapText="1"/>
    </xf>
    <xf numFmtId="0" fontId="6" fillId="0" borderId="0" xfId="0" applyFont="1" applyAlignment="1">
      <alignment horizontal="justify" vertical="center"/>
    </xf>
    <xf numFmtId="0" fontId="17" fillId="3" borderId="0" xfId="0" applyFont="1" applyFill="1" applyAlignment="1">
      <alignment vertical="center" wrapText="1"/>
    </xf>
    <xf numFmtId="0" fontId="18" fillId="0" borderId="0" xfId="0" applyFont="1" applyAlignment="1">
      <alignment vertical="center" wrapText="1"/>
    </xf>
    <xf numFmtId="166" fontId="6" fillId="0" borderId="4" xfId="0" applyNumberFormat="1" applyFont="1" applyBorder="1" applyAlignment="1">
      <alignment vertical="center"/>
    </xf>
    <xf numFmtId="166" fontId="6" fillId="0" borderId="5" xfId="0" applyNumberFormat="1" applyFont="1" applyBorder="1" applyAlignment="1">
      <alignment vertical="center"/>
    </xf>
    <xf numFmtId="0" fontId="12" fillId="0" borderId="0" xfId="0" applyFont="1" applyAlignment="1">
      <alignment horizontal="left" vertical="center" wrapText="1"/>
    </xf>
    <xf numFmtId="0" fontId="13" fillId="0" borderId="0" xfId="0" applyFont="1" applyAlignment="1">
      <alignment vertical="top"/>
    </xf>
    <xf numFmtId="0" fontId="6" fillId="0" borderId="0" xfId="0" applyFont="1" applyBorder="1" applyAlignment="1">
      <alignment horizontal="left" vertical="center"/>
    </xf>
    <xf numFmtId="0" fontId="6" fillId="0" borderId="0" xfId="0" applyFont="1"/>
    <xf numFmtId="0" fontId="15" fillId="0" borderId="0" xfId="0" applyFont="1" applyAlignment="1">
      <alignment horizontal="justify" vertical="center" wrapText="1"/>
    </xf>
    <xf numFmtId="0" fontId="13" fillId="0" borderId="0" xfId="0" applyFont="1" applyAlignment="1">
      <alignment horizontal="justify" vertical="center" wrapText="1"/>
    </xf>
    <xf numFmtId="0" fontId="6" fillId="2" borderId="7" xfId="0" applyFont="1" applyFill="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6" fillId="0" borderId="9" xfId="0" applyFont="1" applyBorder="1" applyAlignment="1" applyProtection="1">
      <alignment horizontal="left" vertical="top"/>
      <protection locked="0"/>
    </xf>
    <xf numFmtId="0" fontId="6" fillId="0" borderId="10" xfId="0" applyFont="1" applyBorder="1" applyAlignment="1" applyProtection="1">
      <alignment horizontal="left" vertical="top"/>
      <protection locked="0"/>
    </xf>
    <xf numFmtId="0" fontId="6" fillId="0" borderId="11" xfId="0" applyFont="1" applyBorder="1" applyAlignment="1" applyProtection="1">
      <alignment horizontal="left" vertical="top"/>
      <protection locked="0"/>
    </xf>
    <xf numFmtId="0" fontId="6" fillId="0" borderId="12" xfId="0" applyFont="1" applyBorder="1" applyAlignment="1" applyProtection="1">
      <alignment horizontal="left" vertical="top"/>
      <protection locked="0"/>
    </xf>
    <xf numFmtId="0" fontId="13" fillId="0" borderId="0" xfId="0" applyFont="1" applyFill="1" applyAlignment="1">
      <alignment horizontal="left" vertical="top" wrapText="1"/>
    </xf>
    <xf numFmtId="0" fontId="20" fillId="3" borderId="0" xfId="0" applyFont="1" applyFill="1" applyAlignment="1">
      <alignment vertical="center"/>
    </xf>
    <xf numFmtId="0" fontId="12" fillId="0" borderId="0" xfId="0" applyFont="1" applyAlignment="1">
      <alignment vertical="center"/>
    </xf>
    <xf numFmtId="167" fontId="6" fillId="0" borderId="3" xfId="0" applyNumberFormat="1" applyFont="1" applyBorder="1" applyAlignment="1">
      <alignment vertical="center"/>
    </xf>
    <xf numFmtId="167" fontId="6" fillId="0" borderId="4" xfId="0" applyNumberFormat="1" applyFont="1" applyBorder="1" applyAlignment="1">
      <alignment vertical="center"/>
    </xf>
    <xf numFmtId="167" fontId="6" fillId="0" borderId="5" xfId="0" applyNumberFormat="1" applyFont="1" applyBorder="1" applyAlignment="1">
      <alignment vertical="center"/>
    </xf>
    <xf numFmtId="0" fontId="12" fillId="0" borderId="0" xfId="0" applyFont="1" applyAlignment="1">
      <alignment horizontal="right" vertical="center" wrapText="1"/>
    </xf>
    <xf numFmtId="0" fontId="12" fillId="0" borderId="0" xfId="0" applyFont="1" applyBorder="1" applyAlignment="1">
      <alignment vertical="center"/>
    </xf>
    <xf numFmtId="0" fontId="6" fillId="0" borderId="0" xfId="0" applyFont="1" applyAlignment="1">
      <alignment horizontal="center" vertical="center"/>
    </xf>
    <xf numFmtId="0" fontId="13" fillId="0" borderId="0" xfId="0" applyFont="1" applyAlignment="1">
      <alignment horizontal="center" vertical="center" wrapText="1"/>
    </xf>
    <xf numFmtId="165" fontId="6" fillId="0" borderId="0" xfId="0" applyNumberFormat="1" applyFont="1" applyFill="1" applyBorder="1" applyAlignment="1">
      <alignment vertical="center"/>
    </xf>
    <xf numFmtId="0" fontId="6" fillId="0" borderId="1" xfId="0" applyFont="1" applyBorder="1" applyAlignment="1">
      <alignment horizontal="right" vertical="center"/>
    </xf>
    <xf numFmtId="0" fontId="7" fillId="0" borderId="0" xfId="0" applyFont="1" applyBorder="1" applyAlignment="1">
      <alignment vertical="center" wrapText="1"/>
    </xf>
    <xf numFmtId="0" fontId="8" fillId="0" borderId="0" xfId="0" applyFont="1" applyAlignment="1">
      <alignment horizontal="right" vertical="center"/>
    </xf>
    <xf numFmtId="0" fontId="11" fillId="0" borderId="0" xfId="0" applyFont="1" applyAlignment="1">
      <alignment vertical="center"/>
    </xf>
    <xf numFmtId="0" fontId="12" fillId="0" borderId="0" xfId="0" applyFont="1" applyAlignment="1">
      <alignment horizontal="right" vertical="center"/>
    </xf>
    <xf numFmtId="169" fontId="6" fillId="0" borderId="7" xfId="0" applyNumberFormat="1" applyFont="1" applyBorder="1" applyAlignment="1" applyProtection="1">
      <alignment vertical="center"/>
      <protection locked="0"/>
    </xf>
    <xf numFmtId="169" fontId="6" fillId="0" borderId="8" xfId="0" applyNumberFormat="1" applyFont="1" applyBorder="1" applyAlignment="1" applyProtection="1">
      <alignment vertical="center"/>
      <protection locked="0"/>
    </xf>
    <xf numFmtId="169" fontId="6" fillId="0" borderId="9" xfId="0" applyNumberFormat="1" applyFont="1" applyBorder="1" applyAlignment="1" applyProtection="1">
      <alignment vertical="center"/>
      <protection locked="0"/>
    </xf>
    <xf numFmtId="169" fontId="6" fillId="0" borderId="10" xfId="0" applyNumberFormat="1" applyFont="1" applyBorder="1" applyAlignment="1" applyProtection="1">
      <alignment vertical="center"/>
      <protection locked="0"/>
    </xf>
    <xf numFmtId="169" fontId="6" fillId="0" borderId="11" xfId="0" applyNumberFormat="1" applyFont="1" applyBorder="1" applyAlignment="1" applyProtection="1">
      <alignment vertical="center"/>
      <protection locked="0"/>
    </xf>
    <xf numFmtId="169" fontId="6" fillId="0" borderId="12" xfId="0" applyNumberFormat="1" applyFont="1" applyBorder="1" applyAlignment="1" applyProtection="1">
      <alignment vertical="center"/>
      <protection locked="0"/>
    </xf>
    <xf numFmtId="0" fontId="14" fillId="0" borderId="0" xfId="1" applyFont="1" applyBorder="1" applyAlignment="1" applyProtection="1">
      <alignment horizontal="center" vertical="top"/>
    </xf>
    <xf numFmtId="0" fontId="14" fillId="0" borderId="0" xfId="1" applyFont="1" applyBorder="1" applyAlignment="1" applyProtection="1">
      <alignment vertical="center"/>
    </xf>
    <xf numFmtId="165" fontId="6" fillId="0" borderId="3" xfId="0" applyNumberFormat="1" applyFont="1" applyFill="1" applyBorder="1" applyAlignment="1" applyProtection="1">
      <alignment vertical="center"/>
    </xf>
    <xf numFmtId="165" fontId="6" fillId="0" borderId="4" xfId="0" applyNumberFormat="1" applyFont="1" applyFill="1" applyBorder="1" applyAlignment="1" applyProtection="1">
      <alignment vertical="center"/>
    </xf>
    <xf numFmtId="165" fontId="6" fillId="0" borderId="5" xfId="0" applyNumberFormat="1" applyFont="1" applyFill="1" applyBorder="1" applyAlignment="1" applyProtection="1">
      <alignment vertical="center"/>
    </xf>
    <xf numFmtId="167" fontId="6" fillId="0" borderId="3" xfId="0" applyNumberFormat="1" applyFont="1" applyBorder="1" applyAlignment="1" applyProtection="1">
      <alignment vertical="center"/>
    </xf>
    <xf numFmtId="167" fontId="6" fillId="0" borderId="4" xfId="0" applyNumberFormat="1" applyFont="1" applyBorder="1" applyAlignment="1" applyProtection="1">
      <alignment vertical="center"/>
    </xf>
    <xf numFmtId="167" fontId="6" fillId="0" borderId="5" xfId="0" applyNumberFormat="1" applyFont="1" applyBorder="1" applyAlignment="1" applyProtection="1">
      <alignment vertical="center"/>
    </xf>
    <xf numFmtId="0" fontId="12" fillId="0" borderId="0" xfId="1" applyFont="1" applyAlignment="1" applyProtection="1">
      <alignment vertical="top" wrapText="1"/>
    </xf>
    <xf numFmtId="0" fontId="21" fillId="0" borderId="0" xfId="0" applyFont="1" applyAlignment="1">
      <alignment vertical="top"/>
    </xf>
    <xf numFmtId="0" fontId="6" fillId="0" borderId="1" xfId="0" applyFont="1" applyBorder="1" applyAlignment="1">
      <alignment horizontal="right" vertical="center" wrapText="1"/>
    </xf>
    <xf numFmtId="0" fontId="15" fillId="0" borderId="0" xfId="0" applyFont="1" applyAlignment="1">
      <alignment horizontal="justify" vertical="center"/>
    </xf>
    <xf numFmtId="0" fontId="12" fillId="0" borderId="0" xfId="0" applyFont="1" applyAlignment="1">
      <alignment horizontal="justify" vertical="top" wrapText="1"/>
    </xf>
    <xf numFmtId="0" fontId="6" fillId="0" borderId="0" xfId="0" applyFont="1" applyAlignment="1">
      <alignment horizontal="justify" vertical="top" wrapText="1"/>
    </xf>
    <xf numFmtId="0" fontId="16" fillId="0" borderId="0" xfId="1" applyFont="1" applyAlignment="1" applyProtection="1">
      <alignment horizontal="justify" vertical="top" wrapText="1"/>
    </xf>
    <xf numFmtId="0" fontId="6" fillId="0" borderId="0" xfId="0" applyFont="1" applyAlignment="1">
      <alignment horizontal="right"/>
    </xf>
    <xf numFmtId="0" fontId="6" fillId="0" borderId="1" xfId="0" applyFont="1" applyBorder="1" applyAlignment="1">
      <alignment horizontal="right"/>
    </xf>
  </cellXfs>
  <cellStyles count="8">
    <cellStyle name="Hyperlink" xfId="1" builtinId="8"/>
    <cellStyle name="Hyperlink 2" xfId="3" xr:uid="{00000000-0005-0000-0000-000001000000}"/>
    <cellStyle name="Hyperlink 2 2" xfId="6" xr:uid="{00000000-0005-0000-0000-000002000000}"/>
    <cellStyle name="Hyperlink 3" xfId="2" xr:uid="{00000000-0005-0000-0000-000003000000}"/>
    <cellStyle name="Standaard" xfId="0" builtinId="0"/>
    <cellStyle name="Standaard 2" xfId="7" xr:uid="{00000000-0005-0000-0000-000005000000}"/>
    <cellStyle name="Standaard 3" xfId="5" xr:uid="{00000000-0005-0000-0000-000006000000}"/>
    <cellStyle name="Standaard 4" xfId="4"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160020</xdr:colOff>
          <xdr:row>30</xdr:row>
          <xdr:rowOff>182880</xdr:rowOff>
        </xdr:from>
        <xdr:to>
          <xdr:col>2</xdr:col>
          <xdr:colOff>121920</xdr:colOff>
          <xdr:row>33</xdr:row>
          <xdr:rowOff>30480</xdr:rowOff>
        </xdr:to>
        <xdr:sp macro="" textlink="">
          <xdr:nvSpPr>
            <xdr:cNvPr id="1026" name="RB_OnderwijsNet_Vrij"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30</xdr:row>
          <xdr:rowOff>182880</xdr:rowOff>
        </xdr:from>
        <xdr:to>
          <xdr:col>16</xdr:col>
          <xdr:colOff>121920</xdr:colOff>
          <xdr:row>33</xdr:row>
          <xdr:rowOff>30480</xdr:rowOff>
        </xdr:to>
        <xdr:sp macro="" textlink="">
          <xdr:nvSpPr>
            <xdr:cNvPr id="1027" name="RB_OnderwijsNet_Gem"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30</xdr:row>
          <xdr:rowOff>182880</xdr:rowOff>
        </xdr:from>
        <xdr:to>
          <xdr:col>30</xdr:col>
          <xdr:colOff>121920</xdr:colOff>
          <xdr:row>33</xdr:row>
          <xdr:rowOff>30480</xdr:rowOff>
        </xdr:to>
        <xdr:sp macro="" textlink="">
          <xdr:nvSpPr>
            <xdr:cNvPr id="1028" name="RB_OnderwijsNet_Prov"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40</xdr:row>
          <xdr:rowOff>182880</xdr:rowOff>
        </xdr:from>
        <xdr:to>
          <xdr:col>2</xdr:col>
          <xdr:colOff>121920</xdr:colOff>
          <xdr:row>44</xdr:row>
          <xdr:rowOff>7620</xdr:rowOff>
        </xdr:to>
        <xdr:sp macro="" textlink="">
          <xdr:nvSpPr>
            <xdr:cNvPr id="1029" name="RB_Diko_True"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42</xdr:row>
          <xdr:rowOff>160020</xdr:rowOff>
        </xdr:from>
        <xdr:to>
          <xdr:col>2</xdr:col>
          <xdr:colOff>121920</xdr:colOff>
          <xdr:row>45</xdr:row>
          <xdr:rowOff>38100</xdr:rowOff>
        </xdr:to>
        <xdr:sp macro="" textlink="">
          <xdr:nvSpPr>
            <xdr:cNvPr id="1030" name="RB_Diko_False"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143</xdr:row>
          <xdr:rowOff>289560</xdr:rowOff>
        </xdr:from>
        <xdr:to>
          <xdr:col>2</xdr:col>
          <xdr:colOff>99060</xdr:colOff>
          <xdr:row>147</xdr:row>
          <xdr:rowOff>0</xdr:rowOff>
        </xdr:to>
        <xdr:sp macro="" textlink="">
          <xdr:nvSpPr>
            <xdr:cNvPr id="1037" name="RB_CritRationalisatieProgr_True"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145</xdr:row>
          <xdr:rowOff>152400</xdr:rowOff>
        </xdr:from>
        <xdr:to>
          <xdr:col>2</xdr:col>
          <xdr:colOff>114300</xdr:colOff>
          <xdr:row>148</xdr:row>
          <xdr:rowOff>30480</xdr:rowOff>
        </xdr:to>
        <xdr:sp macro="" textlink="">
          <xdr:nvSpPr>
            <xdr:cNvPr id="1038" name="RB_CritRationalisatieProgr_F"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150</xdr:row>
          <xdr:rowOff>182880</xdr:rowOff>
        </xdr:from>
        <xdr:to>
          <xdr:col>2</xdr:col>
          <xdr:colOff>114300</xdr:colOff>
          <xdr:row>154</xdr:row>
          <xdr:rowOff>0</xdr:rowOff>
        </xdr:to>
        <xdr:sp macro="" textlink="">
          <xdr:nvSpPr>
            <xdr:cNvPr id="1044" name="RB_BeschikSchoolgebVrij_True"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152</xdr:row>
          <xdr:rowOff>144780</xdr:rowOff>
        </xdr:from>
        <xdr:to>
          <xdr:col>2</xdr:col>
          <xdr:colOff>114300</xdr:colOff>
          <xdr:row>155</xdr:row>
          <xdr:rowOff>22860</xdr:rowOff>
        </xdr:to>
        <xdr:sp macro="" textlink="">
          <xdr:nvSpPr>
            <xdr:cNvPr id="1045" name="RB_BeschikSchoolgebVrij_False"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34</xdr:row>
          <xdr:rowOff>182880</xdr:rowOff>
        </xdr:from>
        <xdr:to>
          <xdr:col>2</xdr:col>
          <xdr:colOff>121920</xdr:colOff>
          <xdr:row>38</xdr:row>
          <xdr:rowOff>0</xdr:rowOff>
        </xdr:to>
        <xdr:sp macro="" textlink="">
          <xdr:nvSpPr>
            <xdr:cNvPr id="1055" name="RB_Prov_Ant"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36</xdr:row>
          <xdr:rowOff>152400</xdr:rowOff>
        </xdr:from>
        <xdr:to>
          <xdr:col>2</xdr:col>
          <xdr:colOff>121920</xdr:colOff>
          <xdr:row>39</xdr:row>
          <xdr:rowOff>30480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36</xdr:row>
          <xdr:rowOff>152400</xdr:rowOff>
        </xdr:from>
        <xdr:to>
          <xdr:col>2</xdr:col>
          <xdr:colOff>121920</xdr:colOff>
          <xdr:row>39</xdr:row>
          <xdr:rowOff>30480</xdr:rowOff>
        </xdr:to>
        <xdr:sp macro="" textlink="">
          <xdr:nvSpPr>
            <xdr:cNvPr id="1065" name="RB_Prov_BHG"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34</xdr:row>
          <xdr:rowOff>182880</xdr:rowOff>
        </xdr:from>
        <xdr:to>
          <xdr:col>16</xdr:col>
          <xdr:colOff>121920</xdr:colOff>
          <xdr:row>38</xdr:row>
          <xdr:rowOff>0</xdr:rowOff>
        </xdr:to>
        <xdr:sp macro="" textlink="">
          <xdr:nvSpPr>
            <xdr:cNvPr id="1068" name="RB_Prov_Lim"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36</xdr:row>
          <xdr:rowOff>152400</xdr:rowOff>
        </xdr:from>
        <xdr:to>
          <xdr:col>16</xdr:col>
          <xdr:colOff>121920</xdr:colOff>
          <xdr:row>39</xdr:row>
          <xdr:rowOff>30480</xdr:rowOff>
        </xdr:to>
        <xdr:sp macro="" textlink="">
          <xdr:nvSpPr>
            <xdr:cNvPr id="1069" name="RB_Prov_OV"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34</xdr:row>
          <xdr:rowOff>182880</xdr:rowOff>
        </xdr:from>
        <xdr:to>
          <xdr:col>30</xdr:col>
          <xdr:colOff>121920</xdr:colOff>
          <xdr:row>38</xdr:row>
          <xdr:rowOff>0</xdr:rowOff>
        </xdr:to>
        <xdr:sp macro="" textlink="">
          <xdr:nvSpPr>
            <xdr:cNvPr id="1070" name="RB_Prov_VB"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36</xdr:row>
          <xdr:rowOff>152400</xdr:rowOff>
        </xdr:from>
        <xdr:to>
          <xdr:col>30</xdr:col>
          <xdr:colOff>121920</xdr:colOff>
          <xdr:row>39</xdr:row>
          <xdr:rowOff>30480</xdr:rowOff>
        </xdr:to>
        <xdr:sp macro="" textlink="">
          <xdr:nvSpPr>
            <xdr:cNvPr id="1071" name="RB_Prov_WV"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99</xdr:row>
          <xdr:rowOff>7620</xdr:rowOff>
        </xdr:from>
        <xdr:to>
          <xdr:col>2</xdr:col>
          <xdr:colOff>121920</xdr:colOff>
          <xdr:row>102</xdr:row>
          <xdr:rowOff>0</xdr:rowOff>
        </xdr:to>
        <xdr:sp macro="" textlink="">
          <xdr:nvSpPr>
            <xdr:cNvPr id="1083" name="RB_Samen_Met_Andere_IM_True"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101</xdr:row>
          <xdr:rowOff>7620</xdr:rowOff>
        </xdr:from>
        <xdr:to>
          <xdr:col>2</xdr:col>
          <xdr:colOff>121920</xdr:colOff>
          <xdr:row>103</xdr:row>
          <xdr:rowOff>30480</xdr:rowOff>
        </xdr:to>
        <xdr:sp macro="" textlink="">
          <xdr:nvSpPr>
            <xdr:cNvPr id="1084" name="RB_Samen_Met_Andere_IM_False"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106</xdr:row>
          <xdr:rowOff>0</xdr:rowOff>
        </xdr:from>
        <xdr:to>
          <xdr:col>2</xdr:col>
          <xdr:colOff>121920</xdr:colOff>
          <xdr:row>108</xdr:row>
          <xdr:rowOff>0</xdr:rowOff>
        </xdr:to>
        <xdr:sp macro="" textlink="">
          <xdr:nvSpPr>
            <xdr:cNvPr id="1085" name="RB_CoordinerendeMacht_True"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107</xdr:row>
          <xdr:rowOff>7620</xdr:rowOff>
        </xdr:from>
        <xdr:to>
          <xdr:col>2</xdr:col>
          <xdr:colOff>121920</xdr:colOff>
          <xdr:row>109</xdr:row>
          <xdr:rowOff>22860</xdr:rowOff>
        </xdr:to>
        <xdr:sp macro="" textlink="">
          <xdr:nvSpPr>
            <xdr:cNvPr id="1086" name="RB_CoordinerendeMacht_False"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136</xdr:row>
          <xdr:rowOff>0</xdr:rowOff>
        </xdr:from>
        <xdr:to>
          <xdr:col>2</xdr:col>
          <xdr:colOff>121920</xdr:colOff>
          <xdr:row>139</xdr:row>
          <xdr:rowOff>0</xdr:rowOff>
        </xdr:to>
        <xdr:sp macro="" textlink="">
          <xdr:nvSpPr>
            <xdr:cNvPr id="1087" name="RB_Samen_Met_Andere_OI_True"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138</xdr:row>
          <xdr:rowOff>0</xdr:rowOff>
        </xdr:from>
        <xdr:to>
          <xdr:col>2</xdr:col>
          <xdr:colOff>137160</xdr:colOff>
          <xdr:row>140</xdr:row>
          <xdr:rowOff>7620</xdr:rowOff>
        </xdr:to>
        <xdr:sp macro="" textlink="">
          <xdr:nvSpPr>
            <xdr:cNvPr id="1088" name="RB_Samen_Met_Andere_OI_False"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176</xdr:row>
          <xdr:rowOff>152400</xdr:rowOff>
        </xdr:from>
        <xdr:to>
          <xdr:col>2</xdr:col>
          <xdr:colOff>121920</xdr:colOff>
          <xdr:row>178</xdr:row>
          <xdr:rowOff>0</xdr:rowOff>
        </xdr:to>
        <xdr:sp macro="" textlink="">
          <xdr:nvSpPr>
            <xdr:cNvPr id="1089" name="CB_OpenbareVerkoop_T"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178</xdr:row>
          <xdr:rowOff>7620</xdr:rowOff>
        </xdr:from>
        <xdr:to>
          <xdr:col>2</xdr:col>
          <xdr:colOff>121920</xdr:colOff>
          <xdr:row>180</xdr:row>
          <xdr:rowOff>22860</xdr:rowOff>
        </xdr:to>
        <xdr:sp macro="" textlink="">
          <xdr:nvSpPr>
            <xdr:cNvPr id="1090" name="CB_OpenbareVerkoop_F"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182</xdr:row>
          <xdr:rowOff>0</xdr:rowOff>
        </xdr:from>
        <xdr:to>
          <xdr:col>2</xdr:col>
          <xdr:colOff>38100</xdr:colOff>
          <xdr:row>183</xdr:row>
          <xdr:rowOff>7620</xdr:rowOff>
        </xdr:to>
        <xdr:sp macro="" textlink="">
          <xdr:nvSpPr>
            <xdr:cNvPr id="1091" name="CB_VerbouwingswerkenNaAankoop_T"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187</xdr:row>
          <xdr:rowOff>7620</xdr:rowOff>
        </xdr:from>
        <xdr:to>
          <xdr:col>2</xdr:col>
          <xdr:colOff>114300</xdr:colOff>
          <xdr:row>189</xdr:row>
          <xdr:rowOff>30480</xdr:rowOff>
        </xdr:to>
        <xdr:sp macro="" textlink="">
          <xdr:nvSpPr>
            <xdr:cNvPr id="1092" name="CB_VerbouwingswerkenNaAankoop_F"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222</xdr:row>
          <xdr:rowOff>7620</xdr:rowOff>
        </xdr:from>
        <xdr:to>
          <xdr:col>2</xdr:col>
          <xdr:colOff>30480</xdr:colOff>
          <xdr:row>225</xdr:row>
          <xdr:rowOff>0</xdr:rowOff>
        </xdr:to>
        <xdr:sp macro="" textlink="">
          <xdr:nvSpPr>
            <xdr:cNvPr id="1093" name="RB_SamenWerking_OV_PS_True"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224</xdr:row>
          <xdr:rowOff>7620</xdr:rowOff>
        </xdr:from>
        <xdr:to>
          <xdr:col>1</xdr:col>
          <xdr:colOff>137160</xdr:colOff>
          <xdr:row>226</xdr:row>
          <xdr:rowOff>7620</xdr:rowOff>
        </xdr:to>
        <xdr:sp macro="" textlink="">
          <xdr:nvSpPr>
            <xdr:cNvPr id="1094" name="RB_SamenWerking_OV_PS_False"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227</xdr:row>
          <xdr:rowOff>198120</xdr:rowOff>
        </xdr:from>
        <xdr:to>
          <xdr:col>2</xdr:col>
          <xdr:colOff>7620</xdr:colOff>
          <xdr:row>229</xdr:row>
          <xdr:rowOff>7620</xdr:rowOff>
        </xdr:to>
        <xdr:sp macro="" textlink="">
          <xdr:nvSpPr>
            <xdr:cNvPr id="1095" name="CB_Dienst_Onr_Erfgoed"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229</xdr:row>
          <xdr:rowOff>22860</xdr:rowOff>
        </xdr:from>
        <xdr:to>
          <xdr:col>2</xdr:col>
          <xdr:colOff>7620</xdr:colOff>
          <xdr:row>231</xdr:row>
          <xdr:rowOff>7620</xdr:rowOff>
        </xdr:to>
        <xdr:sp macro="" textlink="">
          <xdr:nvSpPr>
            <xdr:cNvPr id="1096" name="CB_VIPA"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232</xdr:row>
          <xdr:rowOff>0</xdr:rowOff>
        </xdr:from>
        <xdr:to>
          <xdr:col>1</xdr:col>
          <xdr:colOff>137160</xdr:colOff>
          <xdr:row>233</xdr:row>
          <xdr:rowOff>0</xdr:rowOff>
        </xdr:to>
        <xdr:sp macro="" textlink="">
          <xdr:nvSpPr>
            <xdr:cNvPr id="1097" name="CB_VGC"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235</xdr:row>
          <xdr:rowOff>7620</xdr:rowOff>
        </xdr:from>
        <xdr:to>
          <xdr:col>2</xdr:col>
          <xdr:colOff>7620</xdr:colOff>
          <xdr:row>237</xdr:row>
          <xdr:rowOff>22860</xdr:rowOff>
        </xdr:to>
        <xdr:sp macro="" textlink="">
          <xdr:nvSpPr>
            <xdr:cNvPr id="1098" name="CB_Andere_Overheden"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106680</xdr:colOff>
          <xdr:row>373</xdr:row>
          <xdr:rowOff>7620</xdr:rowOff>
        </xdr:from>
        <xdr:to>
          <xdr:col>34</xdr:col>
          <xdr:colOff>22860</xdr:colOff>
          <xdr:row>378</xdr:row>
          <xdr:rowOff>22860</xdr:rowOff>
        </xdr:to>
        <xdr:sp macro="" textlink="">
          <xdr:nvSpPr>
            <xdr:cNvPr id="1100" name="CB_GebAfgebrOntrGesubAGIOnGeb2"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99060</xdr:colOff>
          <xdr:row>401</xdr:row>
          <xdr:rowOff>121920</xdr:rowOff>
        </xdr:from>
        <xdr:to>
          <xdr:col>33</xdr:col>
          <xdr:colOff>7620</xdr:colOff>
          <xdr:row>405</xdr:row>
          <xdr:rowOff>121920</xdr:rowOff>
        </xdr:to>
        <xdr:sp macro="" textlink="">
          <xdr:nvSpPr>
            <xdr:cNvPr id="1102" name="CB_LokLOAfgebrOntrGesubAGIOnG2"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239</xdr:row>
          <xdr:rowOff>45720</xdr:rowOff>
        </xdr:from>
        <xdr:to>
          <xdr:col>2</xdr:col>
          <xdr:colOff>7620</xdr:colOff>
          <xdr:row>242</xdr:row>
          <xdr:rowOff>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241</xdr:row>
          <xdr:rowOff>0</xdr:rowOff>
        </xdr:from>
        <xdr:to>
          <xdr:col>2</xdr:col>
          <xdr:colOff>0</xdr:colOff>
          <xdr:row>243</xdr:row>
          <xdr:rowOff>30480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612</xdr:row>
          <xdr:rowOff>0</xdr:rowOff>
        </xdr:from>
        <xdr:to>
          <xdr:col>2</xdr:col>
          <xdr:colOff>121920</xdr:colOff>
          <xdr:row>615</xdr:row>
          <xdr:rowOff>7620</xdr:rowOff>
        </xdr:to>
        <xdr:sp macro="" textlink="">
          <xdr:nvSpPr>
            <xdr:cNvPr id="1120" name="CB_BeschrijvingGebouwen"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606</xdr:row>
          <xdr:rowOff>0</xdr:rowOff>
        </xdr:from>
        <xdr:to>
          <xdr:col>2</xdr:col>
          <xdr:colOff>121920</xdr:colOff>
          <xdr:row>609</xdr:row>
          <xdr:rowOff>7620</xdr:rowOff>
        </xdr:to>
        <xdr:sp macro="" textlink="">
          <xdr:nvSpPr>
            <xdr:cNvPr id="1121" name="CB_Verkoopovereenkomst"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608</xdr:row>
          <xdr:rowOff>0</xdr:rowOff>
        </xdr:from>
        <xdr:to>
          <xdr:col>2</xdr:col>
          <xdr:colOff>121920</xdr:colOff>
          <xdr:row>611</xdr:row>
          <xdr:rowOff>7620</xdr:rowOff>
        </xdr:to>
        <xdr:sp macro="" textlink="">
          <xdr:nvSpPr>
            <xdr:cNvPr id="1122" name="CB_KadastraalPlanEnLegger"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614</xdr:row>
          <xdr:rowOff>30480</xdr:rowOff>
        </xdr:from>
        <xdr:to>
          <xdr:col>2</xdr:col>
          <xdr:colOff>60960</xdr:colOff>
          <xdr:row>617</xdr:row>
          <xdr:rowOff>0</xdr:rowOff>
        </xdr:to>
        <xdr:sp macro="" textlink="">
          <xdr:nvSpPr>
            <xdr:cNvPr id="1123" name="CB_SitPlanAantekopenGeb"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624</xdr:row>
          <xdr:rowOff>0</xdr:rowOff>
        </xdr:from>
        <xdr:to>
          <xdr:col>2</xdr:col>
          <xdr:colOff>121920</xdr:colOff>
          <xdr:row>627</xdr:row>
          <xdr:rowOff>7620</xdr:rowOff>
        </xdr:to>
        <xdr:sp macro="" textlink="">
          <xdr:nvSpPr>
            <xdr:cNvPr id="1125" name="CB_BestekNaAankoop"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610</xdr:row>
          <xdr:rowOff>7620</xdr:rowOff>
        </xdr:from>
        <xdr:to>
          <xdr:col>2</xdr:col>
          <xdr:colOff>121920</xdr:colOff>
          <xdr:row>613</xdr:row>
          <xdr:rowOff>22860</xdr:rowOff>
        </xdr:to>
        <xdr:sp macro="" textlink="">
          <xdr:nvSpPr>
            <xdr:cNvPr id="1126" name="CB_BodemAttest"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629</xdr:row>
          <xdr:rowOff>7620</xdr:rowOff>
        </xdr:from>
        <xdr:to>
          <xdr:col>2</xdr:col>
          <xdr:colOff>68580</xdr:colOff>
          <xdr:row>629</xdr:row>
          <xdr:rowOff>220980</xdr:rowOff>
        </xdr:to>
        <xdr:sp macro="" textlink="">
          <xdr:nvSpPr>
            <xdr:cNvPr id="1128" name="CB_UitgevoerdeWerken"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630</xdr:row>
          <xdr:rowOff>0</xdr:rowOff>
        </xdr:from>
        <xdr:to>
          <xdr:col>2</xdr:col>
          <xdr:colOff>121920</xdr:colOff>
          <xdr:row>633</xdr:row>
          <xdr:rowOff>7620</xdr:rowOff>
        </xdr:to>
        <xdr:sp macro="" textlink="">
          <xdr:nvSpPr>
            <xdr:cNvPr id="1129" name="CB_HuurOfErfpacht"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619</xdr:row>
          <xdr:rowOff>144780</xdr:rowOff>
        </xdr:from>
        <xdr:to>
          <xdr:col>2</xdr:col>
          <xdr:colOff>121920</xdr:colOff>
          <xdr:row>623</xdr:row>
          <xdr:rowOff>0</xdr:rowOff>
        </xdr:to>
        <xdr:sp macro="" textlink="">
          <xdr:nvSpPr>
            <xdr:cNvPr id="1131" name="CB_BeschrSamenwerkinmod"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616</xdr:row>
          <xdr:rowOff>22860</xdr:rowOff>
        </xdr:from>
        <xdr:to>
          <xdr:col>2</xdr:col>
          <xdr:colOff>30480</xdr:colOff>
          <xdr:row>618</xdr:row>
          <xdr:rowOff>7620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626</xdr:row>
          <xdr:rowOff>0</xdr:rowOff>
        </xdr:from>
        <xdr:to>
          <xdr:col>2</xdr:col>
          <xdr:colOff>22860</xdr:colOff>
          <xdr:row>628</xdr:row>
          <xdr:rowOff>7620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633</xdr:row>
          <xdr:rowOff>68580</xdr:rowOff>
        </xdr:from>
        <xdr:to>
          <xdr:col>2</xdr:col>
          <xdr:colOff>7620</xdr:colOff>
          <xdr:row>633</xdr:row>
          <xdr:rowOff>228600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618</xdr:row>
          <xdr:rowOff>0</xdr:rowOff>
        </xdr:from>
        <xdr:to>
          <xdr:col>2</xdr:col>
          <xdr:colOff>68580</xdr:colOff>
          <xdr:row>620</xdr:row>
          <xdr:rowOff>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621</xdr:row>
          <xdr:rowOff>152400</xdr:rowOff>
        </xdr:from>
        <xdr:to>
          <xdr:col>2</xdr:col>
          <xdr:colOff>121920</xdr:colOff>
          <xdr:row>625</xdr:row>
          <xdr:rowOff>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233</xdr:row>
          <xdr:rowOff>30480</xdr:rowOff>
        </xdr:from>
        <xdr:to>
          <xdr:col>2</xdr:col>
          <xdr:colOff>22860</xdr:colOff>
          <xdr:row>236</xdr:row>
          <xdr:rowOff>0</xdr:rowOff>
        </xdr:to>
        <xdr:sp macro="" textlink="">
          <xdr:nvSpPr>
            <xdr:cNvPr id="1140" name="CB_VIPA"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106680</xdr:colOff>
          <xdr:row>377</xdr:row>
          <xdr:rowOff>7620</xdr:rowOff>
        </xdr:from>
        <xdr:to>
          <xdr:col>34</xdr:col>
          <xdr:colOff>114300</xdr:colOff>
          <xdr:row>378</xdr:row>
          <xdr:rowOff>38100</xdr:rowOff>
        </xdr:to>
        <xdr:sp macro="" textlink="">
          <xdr:nvSpPr>
            <xdr:cNvPr id="1141" name="CB_GebAfgebrOntrGesubAGIOnGeb1"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106680</xdr:colOff>
          <xdr:row>405</xdr:row>
          <xdr:rowOff>7620</xdr:rowOff>
        </xdr:from>
        <xdr:to>
          <xdr:col>33</xdr:col>
          <xdr:colOff>114300</xdr:colOff>
          <xdr:row>407</xdr:row>
          <xdr:rowOff>7620</xdr:rowOff>
        </xdr:to>
        <xdr:sp macro="" textlink="">
          <xdr:nvSpPr>
            <xdr:cNvPr id="1142" name="CB_LokLOAfgebrOntrGesubAGIOnG1"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5.xml"/><Relationship Id="rId18" Type="http://schemas.openxmlformats.org/officeDocument/2006/relationships/ctrlProp" Target="../ctrlProps/ctrlProp10.xml"/><Relationship Id="rId26" Type="http://schemas.openxmlformats.org/officeDocument/2006/relationships/ctrlProp" Target="../ctrlProps/ctrlProp18.xml"/><Relationship Id="rId39" Type="http://schemas.openxmlformats.org/officeDocument/2006/relationships/ctrlProp" Target="../ctrlProps/ctrlProp31.xml"/><Relationship Id="rId21" Type="http://schemas.openxmlformats.org/officeDocument/2006/relationships/ctrlProp" Target="../ctrlProps/ctrlProp13.xml"/><Relationship Id="rId34" Type="http://schemas.openxmlformats.org/officeDocument/2006/relationships/ctrlProp" Target="../ctrlProps/ctrlProp26.xml"/><Relationship Id="rId42" Type="http://schemas.openxmlformats.org/officeDocument/2006/relationships/ctrlProp" Target="../ctrlProps/ctrlProp34.xml"/><Relationship Id="rId47" Type="http://schemas.openxmlformats.org/officeDocument/2006/relationships/ctrlProp" Target="../ctrlProps/ctrlProp39.xml"/><Relationship Id="rId50" Type="http://schemas.openxmlformats.org/officeDocument/2006/relationships/ctrlProp" Target="../ctrlProps/ctrlProp42.xml"/><Relationship Id="rId55" Type="http://schemas.openxmlformats.org/officeDocument/2006/relationships/ctrlProp" Target="../ctrlProps/ctrlProp47.xml"/><Relationship Id="rId7" Type="http://schemas.openxmlformats.org/officeDocument/2006/relationships/vmlDrawing" Target="../drawings/vmlDrawing1.vml"/><Relationship Id="rId2" Type="http://schemas.openxmlformats.org/officeDocument/2006/relationships/hyperlink" Target="http://www.agion.be/" TargetMode="External"/><Relationship Id="rId16" Type="http://schemas.openxmlformats.org/officeDocument/2006/relationships/ctrlProp" Target="../ctrlProps/ctrlProp8.xml"/><Relationship Id="rId20" Type="http://schemas.openxmlformats.org/officeDocument/2006/relationships/ctrlProp" Target="../ctrlProps/ctrlProp12.xml"/><Relationship Id="rId29" Type="http://schemas.openxmlformats.org/officeDocument/2006/relationships/ctrlProp" Target="../ctrlProps/ctrlProp21.xml"/><Relationship Id="rId41" Type="http://schemas.openxmlformats.org/officeDocument/2006/relationships/ctrlProp" Target="../ctrlProps/ctrlProp33.xml"/><Relationship Id="rId54" Type="http://schemas.openxmlformats.org/officeDocument/2006/relationships/ctrlProp" Target="../ctrlProps/ctrlProp46.xml"/><Relationship Id="rId1" Type="http://schemas.openxmlformats.org/officeDocument/2006/relationships/hyperlink" Target="mailto:info@agion.be" TargetMode="External"/><Relationship Id="rId6" Type="http://schemas.openxmlformats.org/officeDocument/2006/relationships/drawing" Target="../drawings/drawing1.xml"/><Relationship Id="rId11" Type="http://schemas.openxmlformats.org/officeDocument/2006/relationships/ctrlProp" Target="../ctrlProps/ctrlProp3.xml"/><Relationship Id="rId24" Type="http://schemas.openxmlformats.org/officeDocument/2006/relationships/ctrlProp" Target="../ctrlProps/ctrlProp16.xml"/><Relationship Id="rId32" Type="http://schemas.openxmlformats.org/officeDocument/2006/relationships/ctrlProp" Target="../ctrlProps/ctrlProp24.xml"/><Relationship Id="rId37" Type="http://schemas.openxmlformats.org/officeDocument/2006/relationships/ctrlProp" Target="../ctrlProps/ctrlProp29.xml"/><Relationship Id="rId40" Type="http://schemas.openxmlformats.org/officeDocument/2006/relationships/ctrlProp" Target="../ctrlProps/ctrlProp32.xml"/><Relationship Id="rId45" Type="http://schemas.openxmlformats.org/officeDocument/2006/relationships/ctrlProp" Target="../ctrlProps/ctrlProp37.xml"/><Relationship Id="rId53" Type="http://schemas.openxmlformats.org/officeDocument/2006/relationships/ctrlProp" Target="../ctrlProps/ctrlProp45.xml"/><Relationship Id="rId58" Type="http://schemas.openxmlformats.org/officeDocument/2006/relationships/ctrlProp" Target="../ctrlProps/ctrlProp50.xml"/><Relationship Id="rId5" Type="http://schemas.openxmlformats.org/officeDocument/2006/relationships/printerSettings" Target="../printerSettings/printerSettings1.bin"/><Relationship Id="rId15" Type="http://schemas.openxmlformats.org/officeDocument/2006/relationships/ctrlProp" Target="../ctrlProps/ctrlProp7.xml"/><Relationship Id="rId23" Type="http://schemas.openxmlformats.org/officeDocument/2006/relationships/ctrlProp" Target="../ctrlProps/ctrlProp15.xml"/><Relationship Id="rId28" Type="http://schemas.openxmlformats.org/officeDocument/2006/relationships/ctrlProp" Target="../ctrlProps/ctrlProp20.xml"/><Relationship Id="rId36" Type="http://schemas.openxmlformats.org/officeDocument/2006/relationships/ctrlProp" Target="../ctrlProps/ctrlProp28.xml"/><Relationship Id="rId49" Type="http://schemas.openxmlformats.org/officeDocument/2006/relationships/ctrlProp" Target="../ctrlProps/ctrlProp41.xml"/><Relationship Id="rId57" Type="http://schemas.openxmlformats.org/officeDocument/2006/relationships/ctrlProp" Target="../ctrlProps/ctrlProp49.xml"/><Relationship Id="rId61" Type="http://schemas.openxmlformats.org/officeDocument/2006/relationships/ctrlProp" Target="../ctrlProps/ctrlProp53.xml"/><Relationship Id="rId10" Type="http://schemas.openxmlformats.org/officeDocument/2006/relationships/ctrlProp" Target="../ctrlProps/ctrlProp2.xml"/><Relationship Id="rId19" Type="http://schemas.openxmlformats.org/officeDocument/2006/relationships/ctrlProp" Target="../ctrlProps/ctrlProp11.xml"/><Relationship Id="rId31" Type="http://schemas.openxmlformats.org/officeDocument/2006/relationships/ctrlProp" Target="../ctrlProps/ctrlProp23.xml"/><Relationship Id="rId44" Type="http://schemas.openxmlformats.org/officeDocument/2006/relationships/ctrlProp" Target="../ctrlProps/ctrlProp36.xml"/><Relationship Id="rId52" Type="http://schemas.openxmlformats.org/officeDocument/2006/relationships/ctrlProp" Target="../ctrlProps/ctrlProp44.xml"/><Relationship Id="rId60" Type="http://schemas.openxmlformats.org/officeDocument/2006/relationships/ctrlProp" Target="../ctrlProps/ctrlProp52.xml"/><Relationship Id="rId4" Type="http://schemas.openxmlformats.org/officeDocument/2006/relationships/hyperlink" Target="http://www.agion.be/" TargetMode="External"/><Relationship Id="rId9" Type="http://schemas.openxmlformats.org/officeDocument/2006/relationships/ctrlProp" Target="../ctrlProps/ctrlProp1.xml"/><Relationship Id="rId14" Type="http://schemas.openxmlformats.org/officeDocument/2006/relationships/ctrlProp" Target="../ctrlProps/ctrlProp6.xml"/><Relationship Id="rId22" Type="http://schemas.openxmlformats.org/officeDocument/2006/relationships/ctrlProp" Target="../ctrlProps/ctrlProp14.xml"/><Relationship Id="rId27" Type="http://schemas.openxmlformats.org/officeDocument/2006/relationships/ctrlProp" Target="../ctrlProps/ctrlProp19.xml"/><Relationship Id="rId30" Type="http://schemas.openxmlformats.org/officeDocument/2006/relationships/ctrlProp" Target="../ctrlProps/ctrlProp22.xml"/><Relationship Id="rId35" Type="http://schemas.openxmlformats.org/officeDocument/2006/relationships/ctrlProp" Target="../ctrlProps/ctrlProp27.xml"/><Relationship Id="rId43" Type="http://schemas.openxmlformats.org/officeDocument/2006/relationships/ctrlProp" Target="../ctrlProps/ctrlProp35.xml"/><Relationship Id="rId48" Type="http://schemas.openxmlformats.org/officeDocument/2006/relationships/ctrlProp" Target="../ctrlProps/ctrlProp40.xml"/><Relationship Id="rId56" Type="http://schemas.openxmlformats.org/officeDocument/2006/relationships/ctrlProp" Target="../ctrlProps/ctrlProp48.xml"/><Relationship Id="rId8" Type="http://schemas.openxmlformats.org/officeDocument/2006/relationships/vmlDrawing" Target="../drawings/vmlDrawing2.vml"/><Relationship Id="rId51" Type="http://schemas.openxmlformats.org/officeDocument/2006/relationships/ctrlProp" Target="../ctrlProps/ctrlProp43.xml"/><Relationship Id="rId3" Type="http://schemas.openxmlformats.org/officeDocument/2006/relationships/hyperlink" Target="mailto:rf@agion.be" TargetMode="External"/><Relationship Id="rId12" Type="http://schemas.openxmlformats.org/officeDocument/2006/relationships/ctrlProp" Target="../ctrlProps/ctrlProp4.xml"/><Relationship Id="rId17" Type="http://schemas.openxmlformats.org/officeDocument/2006/relationships/ctrlProp" Target="../ctrlProps/ctrlProp9.xml"/><Relationship Id="rId25" Type="http://schemas.openxmlformats.org/officeDocument/2006/relationships/ctrlProp" Target="../ctrlProps/ctrlProp17.xml"/><Relationship Id="rId33" Type="http://schemas.openxmlformats.org/officeDocument/2006/relationships/ctrlProp" Target="../ctrlProps/ctrlProp25.xml"/><Relationship Id="rId38" Type="http://schemas.openxmlformats.org/officeDocument/2006/relationships/ctrlProp" Target="../ctrlProps/ctrlProp30.xml"/><Relationship Id="rId46" Type="http://schemas.openxmlformats.org/officeDocument/2006/relationships/ctrlProp" Target="../ctrlProps/ctrlProp38.xml"/><Relationship Id="rId59" Type="http://schemas.openxmlformats.org/officeDocument/2006/relationships/ctrlProp" Target="../ctrlProps/ctrlProp5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964"/>
  <sheetViews>
    <sheetView tabSelected="1" view="pageBreakPreview" zoomScaleNormal="145" zoomScaleSheetLayoutView="100" workbookViewId="0">
      <selection activeCell="AI10" sqref="AI10:AP11"/>
    </sheetView>
  </sheetViews>
  <sheetFormatPr defaultColWidth="9.109375" defaultRowHeight="15" customHeight="1" zeroHeight="1" x14ac:dyDescent="0.25"/>
  <cols>
    <col min="1" max="1" width="3" style="10" customWidth="1"/>
    <col min="2" max="7" width="2.109375" style="2" customWidth="1"/>
    <col min="8" max="8" width="2.5546875" style="2" customWidth="1"/>
    <col min="9" max="19" width="2.109375" style="2" customWidth="1"/>
    <col min="20" max="20" width="4.5546875" style="2" customWidth="1"/>
    <col min="21" max="34" width="2.109375" style="2" customWidth="1"/>
    <col min="35" max="35" width="3.6640625" style="2" customWidth="1"/>
    <col min="36" max="36" width="2.109375" style="2" customWidth="1"/>
    <col min="37" max="37" width="1.33203125" style="2" customWidth="1"/>
    <col min="38" max="42" width="2.109375" style="2" customWidth="1"/>
    <col min="43" max="43" width="10.109375" style="2" hidden="1" customWidth="1"/>
    <col min="44" max="44" width="2.109375" style="2" customWidth="1"/>
    <col min="45" max="16384" width="9.109375" style="2"/>
  </cols>
  <sheetData>
    <row r="1" spans="1:42" ht="4.5" customHeight="1" x14ac:dyDescent="0.25">
      <c r="A1" s="1" t="s">
        <v>84</v>
      </c>
    </row>
    <row r="2" spans="1:42" ht="15" customHeight="1" x14ac:dyDescent="0.25">
      <c r="A2" s="1"/>
      <c r="B2" s="303" t="s">
        <v>117</v>
      </c>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4" t="s">
        <v>244</v>
      </c>
      <c r="AH2" s="304"/>
      <c r="AI2" s="304"/>
      <c r="AJ2" s="304"/>
      <c r="AK2" s="304"/>
      <c r="AL2" s="304"/>
      <c r="AM2" s="304"/>
      <c r="AN2" s="304"/>
      <c r="AO2" s="304"/>
      <c r="AP2" s="304"/>
    </row>
    <row r="3" spans="1:42" ht="15.75" customHeight="1" x14ac:dyDescent="0.3">
      <c r="A3" s="1"/>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
      <c r="AH3" s="3"/>
      <c r="AI3" s="4"/>
      <c r="AJ3" s="4"/>
      <c r="AK3" s="4"/>
      <c r="AL3" s="4"/>
      <c r="AM3" s="4"/>
      <c r="AN3" s="4"/>
      <c r="AO3" s="4"/>
      <c r="AP3" s="4"/>
    </row>
    <row r="4" spans="1:42" ht="45" customHeight="1" x14ac:dyDescent="0.3">
      <c r="A4" s="1"/>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
      <c r="AH4" s="3"/>
      <c r="AI4" s="4"/>
      <c r="AJ4" s="4"/>
      <c r="AK4" s="4"/>
      <c r="AL4" s="4"/>
      <c r="AM4" s="4"/>
      <c r="AN4" s="4"/>
      <c r="AO4" s="4"/>
      <c r="AP4" s="4"/>
    </row>
    <row r="5" spans="1:42" ht="4.5" customHeight="1" x14ac:dyDescent="0.25">
      <c r="A5" s="1"/>
      <c r="B5" s="5"/>
      <c r="C5" s="5"/>
      <c r="D5" s="5"/>
      <c r="E5" s="5"/>
      <c r="F5" s="5"/>
      <c r="G5" s="5"/>
      <c r="H5" s="5"/>
      <c r="I5" s="5"/>
      <c r="J5" s="5"/>
      <c r="K5" s="5"/>
      <c r="L5" s="5"/>
      <c r="M5" s="5"/>
      <c r="N5" s="5"/>
      <c r="O5" s="5"/>
      <c r="P5" s="5"/>
      <c r="Q5" s="5"/>
      <c r="R5" s="5"/>
      <c r="S5" s="5"/>
      <c r="T5" s="5"/>
      <c r="U5" s="5"/>
      <c r="V5" s="5"/>
      <c r="W5" s="5"/>
      <c r="X5" s="5"/>
      <c r="Y5" s="5"/>
      <c r="Z5" s="5"/>
      <c r="AA5" s="5"/>
      <c r="AB5" s="5"/>
      <c r="AC5" s="5"/>
      <c r="AE5" s="6"/>
      <c r="AF5" s="6"/>
      <c r="AG5" s="6"/>
      <c r="AH5" s="6"/>
      <c r="AI5" s="6"/>
      <c r="AJ5" s="6"/>
      <c r="AK5" s="6"/>
    </row>
    <row r="6" spans="1:42" ht="15" customHeight="1" x14ac:dyDescent="0.25">
      <c r="A6" s="1"/>
      <c r="B6" s="305" t="s">
        <v>165</v>
      </c>
      <c r="C6" s="305"/>
      <c r="D6" s="305"/>
      <c r="E6" s="305"/>
      <c r="F6" s="305"/>
      <c r="G6" s="305"/>
      <c r="H6" s="305"/>
      <c r="I6" s="305"/>
      <c r="J6" s="305"/>
      <c r="K6" s="305"/>
      <c r="L6" s="305"/>
      <c r="M6" s="305"/>
      <c r="N6" s="305"/>
      <c r="O6" s="305"/>
      <c r="P6" s="305"/>
      <c r="Q6" s="305"/>
      <c r="R6" s="305"/>
      <c r="S6" s="305"/>
      <c r="T6" s="305"/>
      <c r="U6" s="305"/>
      <c r="V6" s="305"/>
      <c r="W6" s="305"/>
      <c r="X6" s="305"/>
      <c r="Y6" s="305"/>
      <c r="Z6" s="305"/>
      <c r="AA6" s="305"/>
      <c r="AB6" s="305"/>
      <c r="AC6" s="305"/>
      <c r="AD6" s="305"/>
      <c r="AE6" s="305"/>
      <c r="AF6" s="305"/>
      <c r="AG6" s="305"/>
      <c r="AH6" s="305"/>
      <c r="AI6" s="305"/>
      <c r="AJ6" s="305"/>
      <c r="AK6" s="305"/>
      <c r="AL6" s="305"/>
      <c r="AM6" s="305"/>
      <c r="AN6" s="305"/>
      <c r="AO6" s="305"/>
      <c r="AP6" s="305"/>
    </row>
    <row r="7" spans="1:42" s="18" customFormat="1" ht="15" customHeight="1" x14ac:dyDescent="0.25">
      <c r="A7" s="29"/>
      <c r="B7" s="18" t="s">
        <v>0</v>
      </c>
      <c r="AH7" s="306" t="s">
        <v>174</v>
      </c>
      <c r="AI7" s="306"/>
      <c r="AJ7" s="306"/>
      <c r="AK7" s="306"/>
      <c r="AL7" s="306"/>
      <c r="AM7" s="306"/>
      <c r="AN7" s="306"/>
      <c r="AO7" s="306"/>
      <c r="AP7" s="306"/>
    </row>
    <row r="8" spans="1:42" s="18" customFormat="1" ht="15" customHeight="1" x14ac:dyDescent="0.25">
      <c r="A8" s="29"/>
      <c r="B8" s="29" t="s">
        <v>166</v>
      </c>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306" t="s">
        <v>167</v>
      </c>
      <c r="AI8" s="306"/>
      <c r="AJ8" s="306"/>
      <c r="AK8" s="306"/>
      <c r="AL8" s="306"/>
      <c r="AM8" s="306"/>
      <c r="AN8" s="306"/>
      <c r="AO8" s="306"/>
      <c r="AP8" s="306"/>
    </row>
    <row r="9" spans="1:42" s="18" customFormat="1" ht="15" customHeight="1" x14ac:dyDescent="0.25">
      <c r="A9" s="29"/>
      <c r="B9" s="18" t="s">
        <v>173</v>
      </c>
      <c r="AH9" s="156" t="s">
        <v>2</v>
      </c>
      <c r="AI9" s="156"/>
      <c r="AJ9" s="156"/>
      <c r="AK9" s="156"/>
      <c r="AL9" s="156"/>
      <c r="AM9" s="156"/>
      <c r="AN9" s="156"/>
      <c r="AO9" s="156"/>
      <c r="AP9" s="156"/>
    </row>
    <row r="10" spans="1:42" s="18" customFormat="1" ht="15" customHeight="1" x14ac:dyDescent="0.25">
      <c r="A10" s="29"/>
      <c r="B10" s="5" t="s">
        <v>168</v>
      </c>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307"/>
      <c r="AJ10" s="308"/>
      <c r="AK10" s="308"/>
      <c r="AL10" s="308"/>
      <c r="AM10" s="308"/>
      <c r="AN10" s="308"/>
      <c r="AO10" s="308"/>
      <c r="AP10" s="309"/>
    </row>
    <row r="11" spans="1:42" s="18" customFormat="1" ht="17.7" customHeight="1" x14ac:dyDescent="0.25">
      <c r="A11" s="29"/>
      <c r="B11" s="26" t="s">
        <v>133</v>
      </c>
      <c r="C11" s="26"/>
      <c r="D11" s="26"/>
      <c r="E11" s="26"/>
      <c r="F11" s="26"/>
      <c r="G11" s="26"/>
      <c r="H11" s="313" t="s">
        <v>169</v>
      </c>
      <c r="I11" s="313"/>
      <c r="J11" s="314" t="s">
        <v>1</v>
      </c>
      <c r="K11" s="314"/>
      <c r="L11" s="314"/>
      <c r="M11" s="314"/>
      <c r="N11" s="314"/>
      <c r="O11" s="314"/>
      <c r="P11" s="314"/>
      <c r="Q11" s="314"/>
      <c r="R11" s="26"/>
      <c r="S11" s="26"/>
      <c r="T11" s="26"/>
      <c r="U11" s="26"/>
      <c r="V11" s="26"/>
      <c r="W11" s="26"/>
      <c r="X11" s="26"/>
      <c r="Y11" s="26"/>
      <c r="Z11" s="26"/>
      <c r="AA11" s="26"/>
      <c r="AB11" s="26"/>
      <c r="AC11" s="26"/>
      <c r="AD11" s="26"/>
      <c r="AE11" s="26"/>
      <c r="AF11" s="26"/>
      <c r="AG11" s="26"/>
      <c r="AH11" s="26"/>
      <c r="AI11" s="310"/>
      <c r="AJ11" s="311"/>
      <c r="AK11" s="311"/>
      <c r="AL11" s="311"/>
      <c r="AM11" s="311"/>
      <c r="AN11" s="311"/>
      <c r="AO11" s="311"/>
      <c r="AP11" s="312"/>
    </row>
    <row r="12" spans="1:42" s="18" customFormat="1" ht="13.5" customHeight="1" x14ac:dyDescent="0.25">
      <c r="A12" s="29"/>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5"/>
      <c r="AJ12" s="5"/>
      <c r="AK12" s="5"/>
      <c r="AL12" s="5"/>
      <c r="AM12" s="5"/>
      <c r="AN12" s="5"/>
      <c r="AO12" s="5"/>
    </row>
    <row r="13" spans="1:42" s="18" customFormat="1" ht="12.75" customHeight="1" x14ac:dyDescent="0.25">
      <c r="A13" s="29"/>
      <c r="B13" s="324" t="s">
        <v>3</v>
      </c>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274"/>
      <c r="AP13" s="274"/>
    </row>
    <row r="14" spans="1:42" s="18" customFormat="1" ht="14.7" hidden="1" customHeight="1" x14ac:dyDescent="0.25">
      <c r="A14" s="2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24"/>
      <c r="AP14" s="24"/>
    </row>
    <row r="15" spans="1:42" s="18" customFormat="1" ht="4.95" customHeight="1" x14ac:dyDescent="0.25">
      <c r="A15" s="29"/>
      <c r="B15" s="325" t="s">
        <v>217</v>
      </c>
      <c r="C15" s="325"/>
      <c r="D15" s="325"/>
      <c r="E15" s="325"/>
      <c r="F15" s="325"/>
      <c r="G15" s="325"/>
      <c r="H15" s="325"/>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c r="AL15" s="325"/>
      <c r="AM15" s="325"/>
      <c r="AN15" s="325"/>
      <c r="AO15" s="326"/>
      <c r="AP15" s="326"/>
    </row>
    <row r="16" spans="1:42" s="18" customFormat="1" ht="51.75" customHeight="1" x14ac:dyDescent="0.25">
      <c r="A16" s="29"/>
      <c r="B16" s="326"/>
      <c r="C16" s="326"/>
      <c r="D16" s="326"/>
      <c r="E16" s="326"/>
      <c r="F16" s="326"/>
      <c r="G16" s="326"/>
      <c r="H16" s="326"/>
      <c r="I16" s="326"/>
      <c r="J16" s="326"/>
      <c r="K16" s="326"/>
      <c r="L16" s="326"/>
      <c r="M16" s="326"/>
      <c r="N16" s="326"/>
      <c r="O16" s="326"/>
      <c r="P16" s="326"/>
      <c r="Q16" s="326"/>
      <c r="R16" s="326"/>
      <c r="S16" s="326"/>
      <c r="T16" s="326"/>
      <c r="U16" s="326"/>
      <c r="V16" s="326"/>
      <c r="W16" s="326"/>
      <c r="X16" s="326"/>
      <c r="Y16" s="326"/>
      <c r="Z16" s="326"/>
      <c r="AA16" s="326"/>
      <c r="AB16" s="326"/>
      <c r="AC16" s="326"/>
      <c r="AD16" s="326"/>
      <c r="AE16" s="326"/>
      <c r="AF16" s="326"/>
      <c r="AG16" s="326"/>
      <c r="AH16" s="326"/>
      <c r="AI16" s="326"/>
      <c r="AJ16" s="326"/>
      <c r="AK16" s="326"/>
      <c r="AL16" s="326"/>
      <c r="AM16" s="326"/>
      <c r="AN16" s="326"/>
      <c r="AO16" s="326"/>
      <c r="AP16" s="326"/>
    </row>
    <row r="17" spans="1:42" s="18" customFormat="1" ht="3.6" customHeight="1" x14ac:dyDescent="0.25">
      <c r="A17" s="2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24"/>
      <c r="AP17" s="24"/>
    </row>
    <row r="18" spans="1:42" s="18" customFormat="1" ht="12.75" customHeight="1" x14ac:dyDescent="0.25">
      <c r="A18" s="29"/>
      <c r="B18" s="283" t="s">
        <v>40</v>
      </c>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row>
    <row r="19" spans="1:42" s="18" customFormat="1" ht="0.6" customHeight="1" x14ac:dyDescent="0.25">
      <c r="A19" s="2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24"/>
      <c r="AP19" s="24"/>
    </row>
    <row r="20" spans="1:42" s="18" customFormat="1" ht="12.75" customHeight="1" x14ac:dyDescent="0.25">
      <c r="A20" s="29"/>
      <c r="B20" s="272" t="s">
        <v>195</v>
      </c>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273"/>
      <c r="AM20" s="273"/>
      <c r="AN20" s="273"/>
      <c r="AO20" s="273"/>
      <c r="AP20" s="273"/>
    </row>
    <row r="21" spans="1:42" s="18" customFormat="1" ht="18" customHeight="1" x14ac:dyDescent="0.25">
      <c r="A21" s="29"/>
      <c r="B21" s="273"/>
      <c r="C21" s="273"/>
      <c r="D21" s="273"/>
      <c r="E21" s="273"/>
      <c r="F21" s="273"/>
      <c r="G21" s="273"/>
      <c r="H21" s="273"/>
      <c r="I21" s="273"/>
      <c r="J21" s="273"/>
      <c r="K21" s="273"/>
      <c r="L21" s="273"/>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73"/>
      <c r="AM21" s="273"/>
      <c r="AN21" s="273"/>
      <c r="AO21" s="273"/>
      <c r="AP21" s="273"/>
    </row>
    <row r="22" spans="1:42" s="18" customFormat="1" ht="1.95" customHeight="1" x14ac:dyDescent="0.25">
      <c r="A22" s="2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24"/>
      <c r="AP22" s="24"/>
    </row>
    <row r="23" spans="1:42" s="18" customFormat="1" ht="12.75" customHeight="1" x14ac:dyDescent="0.25">
      <c r="A23" s="29"/>
      <c r="B23" s="283" t="s">
        <v>74</v>
      </c>
      <c r="C23" s="284"/>
      <c r="D23" s="284"/>
      <c r="E23" s="284"/>
      <c r="F23" s="284"/>
      <c r="G23" s="284"/>
      <c r="H23" s="284"/>
      <c r="I23" s="284"/>
      <c r="J23" s="284"/>
      <c r="K23" s="284"/>
      <c r="L23" s="284"/>
      <c r="M23" s="284"/>
      <c r="N23" s="284"/>
      <c r="O23" s="284"/>
      <c r="P23" s="284"/>
      <c r="Q23" s="284"/>
      <c r="R23" s="284"/>
      <c r="S23" s="284"/>
      <c r="T23" s="284"/>
      <c r="U23" s="284"/>
      <c r="V23" s="284"/>
      <c r="W23" s="284"/>
      <c r="X23" s="284"/>
      <c r="Y23" s="284"/>
      <c r="Z23" s="284"/>
      <c r="AA23" s="284"/>
      <c r="AB23" s="284"/>
      <c r="AC23" s="284"/>
      <c r="AD23" s="284"/>
      <c r="AE23" s="284"/>
      <c r="AF23" s="284"/>
      <c r="AG23" s="284"/>
      <c r="AH23" s="284"/>
      <c r="AI23" s="284"/>
      <c r="AJ23" s="284"/>
      <c r="AK23" s="284"/>
      <c r="AL23" s="284"/>
      <c r="AM23" s="284"/>
      <c r="AN23" s="284"/>
      <c r="AO23" s="284"/>
      <c r="AP23" s="284"/>
    </row>
    <row r="24" spans="1:42" s="18" customFormat="1" ht="14.7" hidden="1" customHeight="1" x14ac:dyDescent="0.25">
      <c r="A24" s="2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24"/>
      <c r="AP24" s="24"/>
    </row>
    <row r="25" spans="1:42" s="71" customFormat="1" ht="14.25" customHeight="1" x14ac:dyDescent="0.25">
      <c r="A25" s="74"/>
      <c r="B25" s="325" t="s">
        <v>170</v>
      </c>
      <c r="C25" s="326"/>
      <c r="D25" s="327" t="s">
        <v>1</v>
      </c>
      <c r="E25" s="327"/>
      <c r="F25" s="327"/>
      <c r="G25" s="327"/>
      <c r="H25" s="327"/>
      <c r="I25" s="327"/>
      <c r="J25" s="325" t="s">
        <v>196</v>
      </c>
      <c r="K25" s="325"/>
      <c r="L25" s="325"/>
      <c r="M25" s="325"/>
      <c r="N25" s="325"/>
      <c r="O25" s="325"/>
      <c r="P25" s="325"/>
      <c r="Q25" s="325"/>
      <c r="R25" s="325"/>
      <c r="S25" s="325"/>
      <c r="T25" s="325"/>
      <c r="U25" s="325"/>
      <c r="V25" s="325"/>
      <c r="W25" s="325"/>
      <c r="X25" s="325"/>
      <c r="Y25" s="325"/>
      <c r="Z25" s="325"/>
      <c r="AA25" s="325"/>
      <c r="AB25" s="325"/>
      <c r="AC25" s="325"/>
      <c r="AD25" s="325"/>
      <c r="AE25" s="325"/>
      <c r="AF25" s="325"/>
      <c r="AG25" s="325"/>
      <c r="AH25" s="325"/>
      <c r="AI25" s="325"/>
      <c r="AJ25" s="325"/>
      <c r="AK25" s="325"/>
      <c r="AL25" s="325"/>
      <c r="AM25" s="325"/>
      <c r="AN25" s="325"/>
      <c r="AO25" s="325"/>
      <c r="AP25" s="325"/>
    </row>
    <row r="26" spans="1:42" s="71" customFormat="1" ht="12.6" customHeight="1" x14ac:dyDescent="0.25">
      <c r="A26" s="74"/>
      <c r="B26" s="272" t="s">
        <v>197</v>
      </c>
      <c r="C26" s="272"/>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2"/>
      <c r="AL26" s="272"/>
      <c r="AM26" s="272"/>
      <c r="AN26" s="272"/>
      <c r="AO26" s="272"/>
      <c r="AP26" s="272"/>
    </row>
    <row r="27" spans="1:42" s="18" customFormat="1" ht="9.6" customHeight="1" x14ac:dyDescent="0.25">
      <c r="A27" s="29"/>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row>
    <row r="28" spans="1:42" s="18" customFormat="1" ht="4.5" customHeight="1" x14ac:dyDescent="0.25">
      <c r="A28" s="33"/>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row>
    <row r="29" spans="1:42" s="18" customFormat="1" ht="15" customHeight="1" x14ac:dyDescent="0.25">
      <c r="A29" s="33"/>
      <c r="B29" s="154" t="s">
        <v>4</v>
      </c>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5"/>
    </row>
    <row r="30" spans="1:42" s="18" customFormat="1" ht="4.5" customHeight="1" x14ac:dyDescent="0.25">
      <c r="A30" s="33"/>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row>
    <row r="31" spans="1:42" s="18" customFormat="1" ht="15" customHeight="1" x14ac:dyDescent="0.25">
      <c r="A31" s="34">
        <v>1</v>
      </c>
      <c r="B31" s="199" t="s">
        <v>198</v>
      </c>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row>
    <row r="32" spans="1:42" s="18" customFormat="1" ht="2.25" customHeight="1" x14ac:dyDescent="0.25">
      <c r="A32" s="33"/>
      <c r="B32" s="29"/>
    </row>
    <row r="33" spans="1:42" s="18" customFormat="1" ht="12.75" customHeight="1" x14ac:dyDescent="0.25">
      <c r="A33" s="33"/>
      <c r="C33" s="122" t="s">
        <v>5</v>
      </c>
      <c r="D33" s="122"/>
      <c r="E33" s="122"/>
      <c r="F33" s="122"/>
      <c r="G33" s="122"/>
      <c r="H33" s="122"/>
      <c r="I33" s="122"/>
      <c r="J33" s="122"/>
      <c r="K33" s="122"/>
      <c r="L33" s="122"/>
      <c r="M33" s="122"/>
      <c r="N33" s="122"/>
      <c r="Q33" s="122" t="s">
        <v>105</v>
      </c>
      <c r="R33" s="122"/>
      <c r="S33" s="122"/>
      <c r="T33" s="122"/>
      <c r="U33" s="122"/>
      <c r="V33" s="122"/>
      <c r="W33" s="122"/>
      <c r="X33" s="122"/>
      <c r="Y33" s="122"/>
      <c r="Z33" s="122"/>
      <c r="AA33" s="122"/>
      <c r="AB33" s="122"/>
      <c r="AE33" s="122" t="s">
        <v>6</v>
      </c>
      <c r="AF33" s="122"/>
      <c r="AG33" s="122"/>
      <c r="AH33" s="122"/>
      <c r="AI33" s="122"/>
      <c r="AJ33" s="122"/>
      <c r="AK33" s="122"/>
      <c r="AL33" s="122"/>
      <c r="AM33" s="122"/>
      <c r="AN33" s="122"/>
      <c r="AO33" s="122"/>
      <c r="AP33" s="122"/>
    </row>
    <row r="34" spans="1:42" s="18" customFormat="1" ht="4.5" customHeight="1" x14ac:dyDescent="0.25">
      <c r="A34" s="33"/>
    </row>
    <row r="35" spans="1:42" s="18" customFormat="1" ht="15" customHeight="1" x14ac:dyDescent="0.25">
      <c r="A35" s="33">
        <v>2</v>
      </c>
      <c r="B35" s="199" t="s">
        <v>199</v>
      </c>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row>
    <row r="36" spans="1:42" s="18" customFormat="1" ht="2.25" customHeight="1" x14ac:dyDescent="0.25">
      <c r="A36" s="33"/>
    </row>
    <row r="37" spans="1:42" s="18" customFormat="1" ht="12.75" customHeight="1" x14ac:dyDescent="0.25">
      <c r="A37" s="33"/>
      <c r="C37" s="122" t="s">
        <v>68</v>
      </c>
      <c r="D37" s="122"/>
      <c r="E37" s="122"/>
      <c r="F37" s="122"/>
      <c r="G37" s="122"/>
      <c r="H37" s="122"/>
      <c r="I37" s="122"/>
      <c r="J37" s="122"/>
      <c r="K37" s="122"/>
      <c r="L37" s="122"/>
      <c r="M37" s="122"/>
      <c r="N37" s="122"/>
      <c r="Q37" s="122" t="s">
        <v>70</v>
      </c>
      <c r="R37" s="122"/>
      <c r="S37" s="122"/>
      <c r="T37" s="122"/>
      <c r="U37" s="122"/>
      <c r="V37" s="122"/>
      <c r="W37" s="122"/>
      <c r="X37" s="122"/>
      <c r="Y37" s="122"/>
      <c r="Z37" s="122"/>
      <c r="AA37" s="122"/>
      <c r="AB37" s="122"/>
      <c r="AE37" s="122" t="s">
        <v>72</v>
      </c>
      <c r="AF37" s="122"/>
      <c r="AG37" s="122"/>
      <c r="AH37" s="122"/>
      <c r="AI37" s="122"/>
      <c r="AJ37" s="122"/>
      <c r="AK37" s="122"/>
      <c r="AL37" s="122"/>
      <c r="AM37" s="122"/>
      <c r="AN37" s="122"/>
      <c r="AO37" s="122"/>
      <c r="AP37" s="122"/>
    </row>
    <row r="38" spans="1:42" s="18" customFormat="1" ht="2.25" customHeight="1" x14ac:dyDescent="0.25">
      <c r="A38" s="33"/>
    </row>
    <row r="39" spans="1:42" s="18" customFormat="1" ht="12.75" customHeight="1" x14ac:dyDescent="0.25">
      <c r="A39" s="33"/>
      <c r="C39" s="122" t="s">
        <v>69</v>
      </c>
      <c r="D39" s="122"/>
      <c r="E39" s="122"/>
      <c r="F39" s="122"/>
      <c r="G39" s="122"/>
      <c r="H39" s="122"/>
      <c r="I39" s="122"/>
      <c r="J39" s="122"/>
      <c r="K39" s="122"/>
      <c r="L39" s="122"/>
      <c r="M39" s="122"/>
      <c r="N39" s="122"/>
      <c r="Q39" s="122" t="s">
        <v>71</v>
      </c>
      <c r="R39" s="122"/>
      <c r="S39" s="122"/>
      <c r="T39" s="122"/>
      <c r="U39" s="122"/>
      <c r="V39" s="122"/>
      <c r="W39" s="122"/>
      <c r="X39" s="122"/>
      <c r="Y39" s="122"/>
      <c r="Z39" s="122"/>
      <c r="AA39" s="122"/>
      <c r="AB39" s="122"/>
      <c r="AE39" s="122" t="s">
        <v>73</v>
      </c>
      <c r="AF39" s="122"/>
      <c r="AG39" s="122"/>
      <c r="AH39" s="122"/>
      <c r="AI39" s="122"/>
      <c r="AJ39" s="122"/>
      <c r="AK39" s="122"/>
      <c r="AL39" s="122"/>
      <c r="AM39" s="122"/>
      <c r="AN39" s="122"/>
      <c r="AO39" s="122"/>
      <c r="AP39" s="122"/>
    </row>
    <row r="40" spans="1:42" s="18" customFormat="1" ht="4.5" customHeight="1" x14ac:dyDescent="0.25">
      <c r="A40" s="33"/>
    </row>
    <row r="41" spans="1:42" s="18" customFormat="1" ht="15" customHeight="1" x14ac:dyDescent="0.25">
      <c r="A41" s="34">
        <v>3</v>
      </c>
      <c r="B41" s="199" t="s">
        <v>158</v>
      </c>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row>
    <row r="42" spans="1:42" s="18" customFormat="1" ht="2.25" customHeight="1" x14ac:dyDescent="0.25">
      <c r="A42" s="33"/>
    </row>
    <row r="43" spans="1:42" s="18" customFormat="1" ht="12.75" customHeight="1" x14ac:dyDescent="0.25">
      <c r="A43" s="33"/>
      <c r="C43" s="122" t="s">
        <v>7</v>
      </c>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row>
    <row r="44" spans="1:42" s="18" customFormat="1" ht="2.25" customHeight="1" x14ac:dyDescent="0.25">
      <c r="A44" s="33"/>
    </row>
    <row r="45" spans="1:42" s="18" customFormat="1" ht="12.75" customHeight="1" x14ac:dyDescent="0.25">
      <c r="A45" s="33"/>
      <c r="C45" s="122" t="s">
        <v>75</v>
      </c>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row>
    <row r="46" spans="1:42" s="18" customFormat="1" ht="4.5" customHeight="1" x14ac:dyDescent="0.25">
      <c r="A46" s="33"/>
    </row>
    <row r="47" spans="1:42" s="18" customFormat="1" ht="15" customHeight="1" x14ac:dyDescent="0.25">
      <c r="A47" s="34">
        <v>4</v>
      </c>
      <c r="B47" s="199" t="s">
        <v>92</v>
      </c>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row>
    <row r="48" spans="1:42" s="21" customFormat="1" ht="2.25" customHeight="1" x14ac:dyDescent="0.25">
      <c r="A48" s="35"/>
    </row>
    <row r="49" spans="1:42" s="18" customFormat="1" ht="13.8" x14ac:dyDescent="0.25">
      <c r="A49" s="33"/>
      <c r="B49" s="242" t="s">
        <v>8</v>
      </c>
      <c r="C49" s="122"/>
      <c r="D49" s="122"/>
      <c r="E49" s="122"/>
      <c r="F49" s="122"/>
      <c r="G49" s="122"/>
      <c r="H49" s="122"/>
      <c r="I49" s="122"/>
      <c r="J49" s="122"/>
      <c r="K49" s="122"/>
      <c r="L49" s="122"/>
      <c r="M49" s="122"/>
      <c r="N49" s="122"/>
      <c r="O49" s="122"/>
      <c r="Q49" s="220"/>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4"/>
    </row>
    <row r="50" spans="1:42" s="21" customFormat="1" ht="2.25" customHeight="1" x14ac:dyDescent="0.25">
      <c r="A50" s="35"/>
      <c r="N50" s="37"/>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row>
    <row r="51" spans="1:42" s="18" customFormat="1" ht="15" customHeight="1" x14ac:dyDescent="0.25">
      <c r="A51" s="33"/>
      <c r="B51" s="242" t="s">
        <v>9</v>
      </c>
      <c r="C51" s="122"/>
      <c r="D51" s="122"/>
      <c r="E51" s="122"/>
      <c r="F51" s="122"/>
      <c r="G51" s="122"/>
      <c r="H51" s="122"/>
      <c r="I51" s="122"/>
      <c r="J51" s="122"/>
      <c r="K51" s="122"/>
      <c r="L51" s="122"/>
      <c r="M51" s="122"/>
      <c r="N51" s="122"/>
      <c r="O51" s="122"/>
      <c r="Q51" s="220"/>
      <c r="R51" s="221"/>
      <c r="S51" s="221"/>
      <c r="T51" s="221"/>
      <c r="U51" s="221"/>
      <c r="V51" s="221"/>
      <c r="W51" s="221"/>
      <c r="X51" s="221"/>
      <c r="Y51" s="221"/>
      <c r="Z51" s="221"/>
      <c r="AA51" s="221"/>
      <c r="AB51" s="221"/>
      <c r="AC51" s="221"/>
      <c r="AD51" s="221"/>
      <c r="AE51" s="221"/>
      <c r="AF51" s="221"/>
      <c r="AG51" s="221"/>
      <c r="AH51" s="221"/>
      <c r="AI51" s="221"/>
      <c r="AJ51" s="221"/>
      <c r="AK51" s="222"/>
      <c r="AL51" s="38"/>
      <c r="AM51" s="243"/>
      <c r="AN51" s="244"/>
      <c r="AO51" s="244"/>
      <c r="AP51" s="245"/>
    </row>
    <row r="52" spans="1:42" s="21" customFormat="1" ht="2.25" customHeight="1" x14ac:dyDescent="0.25">
      <c r="A52" s="35"/>
      <c r="N52" s="37"/>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row>
    <row r="53" spans="1:42" s="18" customFormat="1" ht="15" customHeight="1" x14ac:dyDescent="0.25">
      <c r="A53" s="33"/>
      <c r="B53" s="242" t="s">
        <v>10</v>
      </c>
      <c r="C53" s="122"/>
      <c r="D53" s="122"/>
      <c r="E53" s="122"/>
      <c r="F53" s="122"/>
      <c r="G53" s="122"/>
      <c r="H53" s="122"/>
      <c r="I53" s="122"/>
      <c r="J53" s="122"/>
      <c r="K53" s="122"/>
      <c r="L53" s="122"/>
      <c r="M53" s="122"/>
      <c r="N53" s="122"/>
      <c r="O53" s="122"/>
      <c r="Q53" s="243"/>
      <c r="R53" s="244"/>
      <c r="S53" s="244"/>
      <c r="T53" s="245"/>
      <c r="U53" s="38"/>
      <c r="V53" s="220"/>
      <c r="W53" s="221"/>
      <c r="X53" s="221"/>
      <c r="Y53" s="221"/>
      <c r="Z53" s="221"/>
      <c r="AA53" s="221"/>
      <c r="AB53" s="221"/>
      <c r="AC53" s="221"/>
      <c r="AD53" s="221"/>
      <c r="AE53" s="221"/>
      <c r="AF53" s="221"/>
      <c r="AG53" s="221"/>
      <c r="AH53" s="221"/>
      <c r="AI53" s="221"/>
      <c r="AJ53" s="221"/>
      <c r="AK53" s="221"/>
      <c r="AL53" s="221"/>
      <c r="AM53" s="221"/>
      <c r="AN53" s="221"/>
      <c r="AO53" s="221"/>
      <c r="AP53" s="222"/>
    </row>
    <row r="54" spans="1:42" s="18" customFormat="1" ht="2.25" customHeight="1" x14ac:dyDescent="0.25">
      <c r="A54" s="33"/>
    </row>
    <row r="55" spans="1:42" s="18" customFormat="1" ht="19.95" customHeight="1" x14ac:dyDescent="0.25">
      <c r="A55" s="33"/>
      <c r="B55" s="242" t="s">
        <v>108</v>
      </c>
      <c r="C55" s="122"/>
      <c r="D55" s="122"/>
      <c r="E55" s="122"/>
      <c r="F55" s="122"/>
      <c r="G55" s="122"/>
      <c r="H55" s="122"/>
      <c r="I55" s="122"/>
      <c r="J55" s="122"/>
      <c r="K55" s="122"/>
      <c r="L55" s="122"/>
      <c r="M55" s="122"/>
      <c r="N55" s="122"/>
      <c r="O55" s="122"/>
      <c r="Q55" s="39"/>
      <c r="R55" s="40"/>
      <c r="S55" s="40"/>
      <c r="T55" s="40"/>
      <c r="U55" s="41"/>
      <c r="V55" s="40"/>
      <c r="W55" s="40"/>
      <c r="X55" s="40"/>
      <c r="Y55" s="41"/>
      <c r="Z55" s="40"/>
      <c r="AA55" s="40"/>
      <c r="AB55" s="40"/>
      <c r="AC55" s="41"/>
      <c r="AD55" s="41"/>
      <c r="AE55" s="41"/>
      <c r="AF55" s="41"/>
      <c r="AG55" s="41"/>
      <c r="AH55" s="41"/>
      <c r="AI55" s="41"/>
      <c r="AJ55" s="41"/>
      <c r="AK55" s="41"/>
      <c r="AL55" s="41"/>
      <c r="AM55" s="41"/>
      <c r="AN55" s="41"/>
      <c r="AO55" s="41"/>
      <c r="AP55" s="41"/>
    </row>
    <row r="56" spans="1:42" s="18" customFormat="1" ht="4.5" customHeight="1" x14ac:dyDescent="0.25">
      <c r="A56" s="33"/>
    </row>
    <row r="57" spans="1:42" s="18" customFormat="1" ht="15" customHeight="1" x14ac:dyDescent="0.25">
      <c r="A57" s="34">
        <v>5</v>
      </c>
      <c r="B57" s="199" t="s">
        <v>93</v>
      </c>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2"/>
      <c r="AO57" s="122"/>
      <c r="AP57" s="122"/>
    </row>
    <row r="58" spans="1:42" s="18" customFormat="1" ht="2.25" customHeight="1" x14ac:dyDescent="0.25">
      <c r="A58" s="33"/>
    </row>
    <row r="59" spans="1:42" s="18" customFormat="1" ht="15" customHeight="1" x14ac:dyDescent="0.25">
      <c r="A59" s="33"/>
      <c r="B59" s="242" t="s">
        <v>8</v>
      </c>
      <c r="C59" s="122"/>
      <c r="D59" s="122"/>
      <c r="E59" s="122"/>
      <c r="F59" s="122"/>
      <c r="G59" s="122"/>
      <c r="H59" s="122"/>
      <c r="I59" s="122"/>
      <c r="J59" s="122"/>
      <c r="K59" s="122"/>
      <c r="L59" s="122"/>
      <c r="M59" s="122"/>
      <c r="N59" s="122"/>
      <c r="O59" s="122"/>
      <c r="Q59" s="220"/>
      <c r="R59" s="223"/>
      <c r="S59" s="223"/>
      <c r="T59" s="223"/>
      <c r="U59" s="223"/>
      <c r="V59" s="223"/>
      <c r="W59" s="223"/>
      <c r="X59" s="223"/>
      <c r="Y59" s="223"/>
      <c r="Z59" s="223"/>
      <c r="AA59" s="223"/>
      <c r="AB59" s="223"/>
      <c r="AC59" s="223"/>
      <c r="AD59" s="223"/>
      <c r="AE59" s="223"/>
      <c r="AF59" s="223"/>
      <c r="AG59" s="223"/>
      <c r="AH59" s="223"/>
      <c r="AI59" s="223"/>
      <c r="AJ59" s="223"/>
      <c r="AK59" s="223"/>
      <c r="AL59" s="223"/>
      <c r="AM59" s="223"/>
      <c r="AN59" s="223"/>
      <c r="AO59" s="223"/>
      <c r="AP59" s="224"/>
    </row>
    <row r="60" spans="1:42" s="21" customFormat="1" ht="2.25" customHeight="1" x14ac:dyDescent="0.25">
      <c r="A60" s="35"/>
      <c r="N60" s="37"/>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row>
    <row r="61" spans="1:42" s="18" customFormat="1" ht="15" customHeight="1" x14ac:dyDescent="0.25">
      <c r="A61" s="33"/>
      <c r="B61" s="242" t="s">
        <v>9</v>
      </c>
      <c r="C61" s="122"/>
      <c r="D61" s="122"/>
      <c r="E61" s="122"/>
      <c r="F61" s="122"/>
      <c r="G61" s="122"/>
      <c r="H61" s="122"/>
      <c r="I61" s="122"/>
      <c r="J61" s="122"/>
      <c r="K61" s="122"/>
      <c r="L61" s="122"/>
      <c r="M61" s="122"/>
      <c r="N61" s="122"/>
      <c r="O61" s="122"/>
      <c r="Q61" s="220"/>
      <c r="R61" s="221"/>
      <c r="S61" s="221"/>
      <c r="T61" s="221"/>
      <c r="U61" s="221"/>
      <c r="V61" s="221"/>
      <c r="W61" s="221"/>
      <c r="X61" s="221"/>
      <c r="Y61" s="221"/>
      <c r="Z61" s="221"/>
      <c r="AA61" s="221"/>
      <c r="AB61" s="221"/>
      <c r="AC61" s="221"/>
      <c r="AD61" s="221"/>
      <c r="AE61" s="221"/>
      <c r="AF61" s="221"/>
      <c r="AG61" s="221"/>
      <c r="AH61" s="221"/>
      <c r="AI61" s="221"/>
      <c r="AJ61" s="221"/>
      <c r="AK61" s="222"/>
      <c r="AL61" s="38"/>
      <c r="AM61" s="243"/>
      <c r="AN61" s="244"/>
      <c r="AO61" s="244"/>
      <c r="AP61" s="245"/>
    </row>
    <row r="62" spans="1:42" s="21" customFormat="1" ht="2.25" customHeight="1" x14ac:dyDescent="0.25">
      <c r="A62" s="35"/>
      <c r="N62" s="37"/>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row>
    <row r="63" spans="1:42" s="18" customFormat="1" ht="15" customHeight="1" x14ac:dyDescent="0.25">
      <c r="A63" s="33"/>
      <c r="B63" s="242" t="s">
        <v>10</v>
      </c>
      <c r="C63" s="122"/>
      <c r="D63" s="122"/>
      <c r="E63" s="122"/>
      <c r="F63" s="122"/>
      <c r="G63" s="122"/>
      <c r="H63" s="122"/>
      <c r="I63" s="122"/>
      <c r="J63" s="122"/>
      <c r="K63" s="122"/>
      <c r="L63" s="122"/>
      <c r="M63" s="122"/>
      <c r="N63" s="122"/>
      <c r="O63" s="122"/>
      <c r="Q63" s="243"/>
      <c r="R63" s="244"/>
      <c r="S63" s="244"/>
      <c r="T63" s="245"/>
      <c r="U63" s="38"/>
      <c r="V63" s="220"/>
      <c r="W63" s="221"/>
      <c r="X63" s="221"/>
      <c r="Y63" s="221"/>
      <c r="Z63" s="221"/>
      <c r="AA63" s="221"/>
      <c r="AB63" s="221"/>
      <c r="AC63" s="221"/>
      <c r="AD63" s="221"/>
      <c r="AE63" s="221"/>
      <c r="AF63" s="221"/>
      <c r="AG63" s="221"/>
      <c r="AH63" s="221"/>
      <c r="AI63" s="221"/>
      <c r="AJ63" s="221"/>
      <c r="AK63" s="221"/>
      <c r="AL63" s="221"/>
      <c r="AM63" s="221"/>
      <c r="AN63" s="221"/>
      <c r="AO63" s="221"/>
      <c r="AP63" s="222"/>
    </row>
    <row r="64" spans="1:42" s="18" customFormat="1" ht="4.5" customHeight="1" x14ac:dyDescent="0.25">
      <c r="A64" s="33"/>
    </row>
    <row r="65" spans="1:43" s="18" customFormat="1" ht="15" customHeight="1" x14ac:dyDescent="0.25">
      <c r="A65" s="34">
        <v>6</v>
      </c>
      <c r="B65" s="199" t="s">
        <v>218</v>
      </c>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c r="AN65" s="122"/>
      <c r="AO65" s="122"/>
      <c r="AP65" s="122"/>
    </row>
    <row r="66" spans="1:43" s="18" customFormat="1" ht="2.25" customHeight="1" x14ac:dyDescent="0.25">
      <c r="A66" s="33"/>
    </row>
    <row r="67" spans="1:43" s="18" customFormat="1" ht="15" customHeight="1" x14ac:dyDescent="0.25">
      <c r="A67" s="33"/>
      <c r="B67" s="242" t="s">
        <v>8</v>
      </c>
      <c r="C67" s="122"/>
      <c r="D67" s="122"/>
      <c r="E67" s="122"/>
      <c r="F67" s="122"/>
      <c r="G67" s="122"/>
      <c r="H67" s="122"/>
      <c r="I67" s="122"/>
      <c r="J67" s="122"/>
      <c r="K67" s="122"/>
      <c r="L67" s="122"/>
      <c r="M67" s="122"/>
      <c r="N67" s="122"/>
      <c r="O67" s="122"/>
      <c r="Q67" s="220"/>
      <c r="R67" s="223"/>
      <c r="S67" s="223"/>
      <c r="T67" s="223"/>
      <c r="U67" s="223"/>
      <c r="V67" s="223"/>
      <c r="W67" s="223"/>
      <c r="X67" s="223"/>
      <c r="Y67" s="223"/>
      <c r="Z67" s="223"/>
      <c r="AA67" s="223"/>
      <c r="AB67" s="223"/>
      <c r="AC67" s="223"/>
      <c r="AD67" s="223"/>
      <c r="AE67" s="223"/>
      <c r="AF67" s="223"/>
      <c r="AG67" s="223"/>
      <c r="AH67" s="223"/>
      <c r="AI67" s="223"/>
      <c r="AJ67" s="223"/>
      <c r="AK67" s="223"/>
      <c r="AL67" s="223"/>
      <c r="AM67" s="223"/>
      <c r="AN67" s="223"/>
      <c r="AO67" s="223"/>
      <c r="AP67" s="224"/>
    </row>
    <row r="68" spans="1:43" s="18" customFormat="1" ht="2.25" customHeight="1" x14ac:dyDescent="0.25">
      <c r="A68" s="35"/>
      <c r="C68" s="21"/>
      <c r="D68" s="21"/>
      <c r="E68" s="21"/>
      <c r="F68" s="21"/>
      <c r="G68" s="21"/>
      <c r="H68" s="21"/>
      <c r="I68" s="21"/>
      <c r="J68" s="21"/>
      <c r="K68" s="21"/>
      <c r="L68" s="21"/>
      <c r="N68" s="37"/>
      <c r="P68" s="2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2"/>
    </row>
    <row r="69" spans="1:43" s="18" customFormat="1" ht="15" customHeight="1" x14ac:dyDescent="0.25">
      <c r="A69" s="33"/>
      <c r="B69" s="242" t="s">
        <v>9</v>
      </c>
      <c r="C69" s="122"/>
      <c r="D69" s="122"/>
      <c r="E69" s="122"/>
      <c r="F69" s="122"/>
      <c r="G69" s="122"/>
      <c r="H69" s="122"/>
      <c r="I69" s="122"/>
      <c r="J69" s="122"/>
      <c r="K69" s="122"/>
      <c r="L69" s="122"/>
      <c r="M69" s="122"/>
      <c r="N69" s="122"/>
      <c r="O69" s="122"/>
      <c r="Q69" s="220"/>
      <c r="R69" s="221"/>
      <c r="S69" s="221"/>
      <c r="T69" s="221"/>
      <c r="U69" s="221"/>
      <c r="V69" s="221"/>
      <c r="W69" s="221"/>
      <c r="X69" s="221"/>
      <c r="Y69" s="221"/>
      <c r="Z69" s="221"/>
      <c r="AA69" s="221"/>
      <c r="AB69" s="221"/>
      <c r="AC69" s="221"/>
      <c r="AD69" s="221"/>
      <c r="AE69" s="221"/>
      <c r="AF69" s="221"/>
      <c r="AG69" s="221"/>
      <c r="AH69" s="221"/>
      <c r="AI69" s="221"/>
      <c r="AJ69" s="221"/>
      <c r="AK69" s="222"/>
      <c r="AL69" s="38"/>
      <c r="AM69" s="243"/>
      <c r="AN69" s="244"/>
      <c r="AO69" s="244"/>
      <c r="AP69" s="245"/>
    </row>
    <row r="70" spans="1:43" s="18" customFormat="1" ht="2.25" customHeight="1" x14ac:dyDescent="0.25">
      <c r="A70" s="35"/>
      <c r="C70" s="21"/>
      <c r="D70" s="21"/>
      <c r="E70" s="21"/>
      <c r="F70" s="21"/>
      <c r="G70" s="21"/>
      <c r="H70" s="21"/>
      <c r="I70" s="21"/>
      <c r="J70" s="21"/>
      <c r="K70" s="21"/>
      <c r="L70" s="21"/>
      <c r="N70" s="37"/>
      <c r="P70" s="2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row>
    <row r="71" spans="1:43" s="18" customFormat="1" ht="15" customHeight="1" x14ac:dyDescent="0.25">
      <c r="A71" s="33"/>
      <c r="B71" s="242" t="s">
        <v>10</v>
      </c>
      <c r="C71" s="122"/>
      <c r="D71" s="122"/>
      <c r="E71" s="122"/>
      <c r="F71" s="122"/>
      <c r="G71" s="122"/>
      <c r="H71" s="122"/>
      <c r="I71" s="122"/>
      <c r="J71" s="122"/>
      <c r="K71" s="122"/>
      <c r="L71" s="122"/>
      <c r="M71" s="122"/>
      <c r="N71" s="122"/>
      <c r="O71" s="122"/>
      <c r="Q71" s="243"/>
      <c r="R71" s="244"/>
      <c r="S71" s="244"/>
      <c r="T71" s="245"/>
      <c r="U71" s="38"/>
      <c r="V71" s="220"/>
      <c r="W71" s="221"/>
      <c r="X71" s="221"/>
      <c r="Y71" s="221"/>
      <c r="Z71" s="221"/>
      <c r="AA71" s="221"/>
      <c r="AB71" s="221"/>
      <c r="AC71" s="221"/>
      <c r="AD71" s="221"/>
      <c r="AE71" s="221"/>
      <c r="AF71" s="221"/>
      <c r="AG71" s="221"/>
      <c r="AH71" s="221"/>
      <c r="AI71" s="221"/>
      <c r="AJ71" s="221"/>
      <c r="AK71" s="221"/>
      <c r="AL71" s="221"/>
      <c r="AM71" s="221"/>
      <c r="AN71" s="221"/>
      <c r="AO71" s="221"/>
      <c r="AP71" s="222"/>
    </row>
    <row r="72" spans="1:43" s="18" customFormat="1" ht="2.25" customHeight="1" x14ac:dyDescent="0.25">
      <c r="A72" s="33"/>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row>
    <row r="73" spans="1:43" s="18" customFormat="1" ht="30" customHeight="1" x14ac:dyDescent="0.25">
      <c r="A73" s="33"/>
      <c r="B73" s="246" t="s">
        <v>200</v>
      </c>
      <c r="C73" s="122"/>
      <c r="D73" s="122"/>
      <c r="E73" s="122"/>
      <c r="F73" s="122"/>
      <c r="G73" s="122"/>
      <c r="H73" s="122"/>
      <c r="I73" s="122"/>
      <c r="J73" s="122"/>
      <c r="K73" s="122"/>
      <c r="L73" s="122"/>
      <c r="M73" s="122"/>
      <c r="N73" s="122"/>
      <c r="O73" s="122"/>
      <c r="Q73" s="220"/>
      <c r="R73" s="223"/>
      <c r="S73" s="223"/>
      <c r="T73" s="223"/>
      <c r="U73" s="223"/>
      <c r="V73" s="223"/>
      <c r="W73" s="223"/>
      <c r="X73" s="223"/>
      <c r="Y73" s="223"/>
      <c r="Z73" s="223"/>
      <c r="AA73" s="223"/>
      <c r="AB73" s="223"/>
      <c r="AC73" s="223"/>
      <c r="AD73" s="223"/>
      <c r="AE73" s="223"/>
      <c r="AF73" s="223"/>
      <c r="AG73" s="223"/>
      <c r="AH73" s="223"/>
      <c r="AI73" s="223"/>
      <c r="AJ73" s="223"/>
      <c r="AK73" s="223"/>
      <c r="AL73" s="223"/>
      <c r="AM73" s="223"/>
      <c r="AN73" s="223"/>
      <c r="AO73" s="223"/>
      <c r="AP73" s="224"/>
    </row>
    <row r="74" spans="1:43" s="18" customFormat="1" ht="4.5" customHeight="1" x14ac:dyDescent="0.25">
      <c r="A74" s="33"/>
    </row>
    <row r="75" spans="1:43" s="18" customFormat="1" ht="15" customHeight="1" x14ac:dyDescent="0.25">
      <c r="A75" s="34">
        <v>7</v>
      </c>
      <c r="B75" s="199" t="s">
        <v>118</v>
      </c>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c r="AN75" s="122"/>
      <c r="AO75" s="122"/>
      <c r="AP75" s="122"/>
    </row>
    <row r="76" spans="1:43" s="18" customFormat="1" ht="2.25" customHeight="1" x14ac:dyDescent="0.25">
      <c r="A76" s="33"/>
    </row>
    <row r="77" spans="1:43" s="18" customFormat="1" ht="15" customHeight="1" x14ac:dyDescent="0.25">
      <c r="A77" s="33"/>
      <c r="B77" s="156" t="s">
        <v>110</v>
      </c>
      <c r="C77" s="122"/>
      <c r="D77" s="122"/>
      <c r="E77" s="122"/>
      <c r="F77" s="122"/>
      <c r="G77" s="122"/>
      <c r="H77" s="122"/>
      <c r="I77" s="122"/>
      <c r="J77" s="122"/>
      <c r="K77" s="122"/>
      <c r="L77" s="122"/>
      <c r="M77" s="122"/>
      <c r="N77" s="122"/>
      <c r="O77" s="122"/>
      <c r="Q77" s="241"/>
      <c r="R77" s="223"/>
      <c r="S77" s="223"/>
      <c r="T77" s="223"/>
      <c r="U77" s="223"/>
      <c r="V77" s="223"/>
      <c r="W77" s="223"/>
      <c r="X77" s="223"/>
      <c r="Y77" s="223"/>
      <c r="Z77" s="223"/>
      <c r="AA77" s="223"/>
      <c r="AB77" s="223"/>
      <c r="AC77" s="223"/>
      <c r="AD77" s="223"/>
      <c r="AE77" s="223"/>
      <c r="AF77" s="223"/>
      <c r="AG77" s="223"/>
      <c r="AH77" s="223"/>
      <c r="AI77" s="223"/>
      <c r="AJ77" s="223"/>
      <c r="AK77" s="223"/>
      <c r="AL77" s="223"/>
      <c r="AM77" s="223"/>
      <c r="AN77" s="223"/>
      <c r="AO77" s="223"/>
      <c r="AP77" s="224"/>
      <c r="AQ77" s="13"/>
    </row>
    <row r="78" spans="1:43" s="18" customFormat="1" ht="2.25" customHeight="1" x14ac:dyDescent="0.25">
      <c r="A78" s="33"/>
      <c r="P78" s="25"/>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3"/>
    </row>
    <row r="79" spans="1:43" s="18" customFormat="1" ht="15" customHeight="1" x14ac:dyDescent="0.25">
      <c r="A79" s="33"/>
      <c r="B79" s="156" t="s">
        <v>9</v>
      </c>
      <c r="C79" s="122"/>
      <c r="D79" s="122"/>
      <c r="E79" s="122"/>
      <c r="F79" s="122"/>
      <c r="G79" s="122"/>
      <c r="H79" s="122"/>
      <c r="I79" s="122"/>
      <c r="J79" s="122"/>
      <c r="K79" s="122"/>
      <c r="L79" s="122"/>
      <c r="M79" s="122"/>
      <c r="N79" s="122"/>
      <c r="O79" s="122"/>
      <c r="Q79" s="220"/>
      <c r="R79" s="221"/>
      <c r="S79" s="221"/>
      <c r="T79" s="221"/>
      <c r="U79" s="221"/>
      <c r="V79" s="221"/>
      <c r="W79" s="221"/>
      <c r="X79" s="221"/>
      <c r="Y79" s="221"/>
      <c r="Z79" s="221"/>
      <c r="AA79" s="221"/>
      <c r="AB79" s="221"/>
      <c r="AC79" s="221"/>
      <c r="AD79" s="221"/>
      <c r="AE79" s="221"/>
      <c r="AF79" s="221"/>
      <c r="AG79" s="221"/>
      <c r="AH79" s="221"/>
      <c r="AI79" s="221"/>
      <c r="AJ79" s="221"/>
      <c r="AK79" s="222"/>
      <c r="AL79" s="38"/>
      <c r="AM79" s="243"/>
      <c r="AN79" s="244"/>
      <c r="AO79" s="244"/>
      <c r="AP79" s="245"/>
      <c r="AQ79" s="13"/>
    </row>
    <row r="80" spans="1:43" s="18" customFormat="1" ht="2.25" customHeight="1" x14ac:dyDescent="0.25">
      <c r="A80" s="33"/>
      <c r="P80" s="25"/>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3"/>
    </row>
    <row r="81" spans="1:43" s="18" customFormat="1" ht="15" customHeight="1" x14ac:dyDescent="0.25">
      <c r="A81" s="33"/>
      <c r="B81" s="156" t="s">
        <v>10</v>
      </c>
      <c r="C81" s="122"/>
      <c r="D81" s="122"/>
      <c r="E81" s="122"/>
      <c r="F81" s="122"/>
      <c r="G81" s="122"/>
      <c r="H81" s="122"/>
      <c r="I81" s="122"/>
      <c r="J81" s="122"/>
      <c r="K81" s="122"/>
      <c r="L81" s="122"/>
      <c r="M81" s="122"/>
      <c r="N81" s="122"/>
      <c r="O81" s="122"/>
      <c r="Q81" s="243"/>
      <c r="R81" s="244"/>
      <c r="S81" s="244"/>
      <c r="T81" s="245"/>
      <c r="U81" s="38"/>
      <c r="V81" s="220"/>
      <c r="W81" s="221"/>
      <c r="X81" s="221"/>
      <c r="Y81" s="221"/>
      <c r="Z81" s="221"/>
      <c r="AA81" s="221"/>
      <c r="AB81" s="221"/>
      <c r="AC81" s="221"/>
      <c r="AD81" s="221"/>
      <c r="AE81" s="221"/>
      <c r="AF81" s="221"/>
      <c r="AG81" s="221"/>
      <c r="AH81" s="221"/>
      <c r="AI81" s="221"/>
      <c r="AJ81" s="221"/>
      <c r="AK81" s="221"/>
      <c r="AL81" s="221"/>
      <c r="AM81" s="221"/>
      <c r="AN81" s="221"/>
      <c r="AO81" s="221"/>
      <c r="AP81" s="222"/>
      <c r="AQ81" s="13"/>
    </row>
    <row r="82" spans="1:43" s="21" customFormat="1" ht="3" customHeight="1" x14ac:dyDescent="0.25">
      <c r="A82" s="35"/>
      <c r="B82" s="37"/>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13"/>
    </row>
    <row r="83" spans="1:43" s="18" customFormat="1" ht="12.75" customHeight="1" x14ac:dyDescent="0.25">
      <c r="A83" s="228"/>
      <c r="B83" s="228"/>
      <c r="C83" s="228"/>
      <c r="D83" s="228"/>
      <c r="E83" s="228"/>
      <c r="F83" s="228"/>
      <c r="G83" s="228"/>
      <c r="H83" s="228"/>
      <c r="I83" s="228"/>
      <c r="J83" s="228"/>
      <c r="K83" s="228"/>
      <c r="L83" s="228"/>
      <c r="M83" s="228"/>
      <c r="N83" s="228"/>
      <c r="O83" s="228"/>
      <c r="P83" s="228"/>
      <c r="Q83" s="228"/>
      <c r="R83" s="228"/>
      <c r="S83" s="228"/>
      <c r="T83" s="228"/>
      <c r="U83" s="228"/>
      <c r="V83" s="228"/>
      <c r="W83" s="228"/>
      <c r="X83" s="228"/>
      <c r="Y83" s="228"/>
      <c r="Z83" s="228"/>
      <c r="AA83" s="228"/>
      <c r="AB83" s="228"/>
      <c r="AC83" s="228"/>
      <c r="AD83" s="228"/>
      <c r="AE83" s="228"/>
      <c r="AF83" s="228"/>
      <c r="AG83" s="228"/>
      <c r="AH83" s="228"/>
      <c r="AI83" s="228"/>
      <c r="AJ83" s="228"/>
      <c r="AK83" s="228"/>
      <c r="AL83" s="228"/>
      <c r="AM83" s="228"/>
      <c r="AN83" s="228"/>
      <c r="AO83" s="228"/>
      <c r="AP83" s="228"/>
    </row>
    <row r="84" spans="1:43" s="18" customFormat="1" ht="15" customHeight="1" x14ac:dyDescent="0.25">
      <c r="A84" s="34">
        <v>8</v>
      </c>
      <c r="B84" s="199" t="s">
        <v>111</v>
      </c>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c r="AN84" s="122"/>
      <c r="AO84" s="122"/>
      <c r="AP84" s="122"/>
    </row>
    <row r="85" spans="1:43" s="18" customFormat="1" ht="2.25" customHeight="1" x14ac:dyDescent="0.25">
      <c r="A85" s="33"/>
    </row>
    <row r="86" spans="1:43" s="18" customFormat="1" ht="38.4" customHeight="1" x14ac:dyDescent="0.25">
      <c r="A86" s="33"/>
      <c r="B86" s="247" t="s">
        <v>219</v>
      </c>
      <c r="C86" s="247"/>
      <c r="D86" s="247"/>
      <c r="E86" s="247"/>
      <c r="F86" s="247"/>
      <c r="G86" s="247"/>
      <c r="H86" s="247"/>
      <c r="I86" s="247"/>
      <c r="J86" s="247"/>
      <c r="K86" s="247"/>
      <c r="L86" s="247"/>
      <c r="M86" s="247"/>
      <c r="N86" s="247"/>
      <c r="O86" s="247"/>
      <c r="P86" s="247"/>
      <c r="Q86" s="24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row>
    <row r="87" spans="1:43" s="18" customFormat="1" ht="4.5" customHeight="1" x14ac:dyDescent="0.25">
      <c r="A87" s="33"/>
    </row>
    <row r="88" spans="1:43" s="18" customFormat="1" ht="15" customHeight="1" x14ac:dyDescent="0.25">
      <c r="A88" s="33"/>
      <c r="B88" s="156" t="s">
        <v>157</v>
      </c>
      <c r="C88" s="122"/>
      <c r="D88" s="122"/>
      <c r="E88" s="122"/>
      <c r="F88" s="122"/>
      <c r="G88" s="122"/>
      <c r="H88" s="122"/>
      <c r="I88" s="122"/>
      <c r="J88" s="122"/>
      <c r="K88" s="122"/>
      <c r="L88" s="122"/>
      <c r="M88" s="122"/>
      <c r="N88" s="122"/>
      <c r="O88" s="122"/>
      <c r="Q88" s="241"/>
      <c r="R88" s="223"/>
      <c r="S88" s="223"/>
      <c r="T88" s="223"/>
      <c r="U88" s="223"/>
      <c r="V88" s="223"/>
      <c r="W88" s="223"/>
      <c r="X88" s="223"/>
      <c r="Y88" s="223"/>
      <c r="Z88" s="223"/>
      <c r="AA88" s="223"/>
      <c r="AB88" s="223"/>
      <c r="AC88" s="223"/>
      <c r="AD88" s="223"/>
      <c r="AE88" s="223"/>
      <c r="AF88" s="223"/>
      <c r="AG88" s="223"/>
      <c r="AH88" s="223"/>
      <c r="AI88" s="223"/>
      <c r="AJ88" s="223"/>
      <c r="AK88" s="223"/>
      <c r="AL88" s="223"/>
      <c r="AM88" s="223"/>
      <c r="AN88" s="223"/>
      <c r="AO88" s="223"/>
      <c r="AP88" s="224"/>
      <c r="AQ88" s="13"/>
    </row>
    <row r="89" spans="1:43" s="18" customFormat="1" ht="2.25" customHeight="1" x14ac:dyDescent="0.25">
      <c r="A89" s="33"/>
      <c r="P89" s="25"/>
    </row>
    <row r="90" spans="1:43" s="18" customFormat="1" ht="15" customHeight="1" x14ac:dyDescent="0.25">
      <c r="A90" s="33"/>
      <c r="B90" s="156" t="s">
        <v>44</v>
      </c>
      <c r="C90" s="122"/>
      <c r="D90" s="122"/>
      <c r="E90" s="122"/>
      <c r="F90" s="122"/>
      <c r="G90" s="122"/>
      <c r="H90" s="122"/>
      <c r="I90" s="122"/>
      <c r="J90" s="122"/>
      <c r="K90" s="122"/>
      <c r="L90" s="122"/>
      <c r="M90" s="122"/>
      <c r="N90" s="122"/>
      <c r="O90" s="122"/>
      <c r="Q90" s="241"/>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4"/>
      <c r="AQ90" s="13"/>
    </row>
    <row r="91" spans="1:43" s="18" customFormat="1" ht="2.25" customHeight="1" x14ac:dyDescent="0.25">
      <c r="A91" s="33"/>
      <c r="P91" s="25"/>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3"/>
    </row>
    <row r="92" spans="1:43" s="18" customFormat="1" ht="15" customHeight="1" x14ac:dyDescent="0.25">
      <c r="A92" s="33"/>
      <c r="B92" s="156" t="s">
        <v>112</v>
      </c>
      <c r="C92" s="122"/>
      <c r="D92" s="122"/>
      <c r="E92" s="122"/>
      <c r="F92" s="122"/>
      <c r="G92" s="122"/>
      <c r="H92" s="122"/>
      <c r="I92" s="122"/>
      <c r="J92" s="122"/>
      <c r="K92" s="122"/>
      <c r="L92" s="122"/>
      <c r="M92" s="122"/>
      <c r="N92" s="122"/>
      <c r="O92" s="122"/>
      <c r="Q92" s="241"/>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4"/>
      <c r="AQ92" s="13"/>
    </row>
    <row r="93" spans="1:43" s="18" customFormat="1" ht="2.25" customHeight="1" x14ac:dyDescent="0.25">
      <c r="A93" s="33"/>
      <c r="P93" s="25"/>
    </row>
    <row r="94" spans="1:43" s="18" customFormat="1" ht="15" customHeight="1" x14ac:dyDescent="0.25">
      <c r="A94" s="33"/>
      <c r="B94" s="156" t="s">
        <v>76</v>
      </c>
      <c r="C94" s="122"/>
      <c r="D94" s="122"/>
      <c r="E94" s="122"/>
      <c r="F94" s="122"/>
      <c r="G94" s="122"/>
      <c r="H94" s="122"/>
      <c r="I94" s="122"/>
      <c r="J94" s="122"/>
      <c r="K94" s="122"/>
      <c r="L94" s="122"/>
      <c r="M94" s="122"/>
      <c r="N94" s="122"/>
      <c r="O94" s="122"/>
      <c r="Q94" s="248"/>
      <c r="R94" s="249"/>
      <c r="S94" s="249"/>
      <c r="T94" s="249"/>
      <c r="U94" s="249"/>
      <c r="V94" s="250"/>
      <c r="W94" s="122" t="s">
        <v>109</v>
      </c>
      <c r="X94" s="122"/>
      <c r="Z94" s="248"/>
      <c r="AA94" s="249"/>
      <c r="AB94" s="249"/>
      <c r="AC94" s="249"/>
      <c r="AD94" s="249"/>
      <c r="AE94" s="250"/>
      <c r="AF94" s="122" t="s">
        <v>42</v>
      </c>
      <c r="AG94" s="122"/>
      <c r="AI94" s="248"/>
      <c r="AJ94" s="249"/>
      <c r="AK94" s="249"/>
      <c r="AL94" s="249"/>
      <c r="AM94" s="249"/>
      <c r="AN94" s="250"/>
      <c r="AO94" s="122" t="s">
        <v>98</v>
      </c>
      <c r="AP94" s="122"/>
    </row>
    <row r="95" spans="1:43" s="18" customFormat="1" ht="2.25" customHeight="1" x14ac:dyDescent="0.25">
      <c r="A95" s="33"/>
      <c r="P95" s="25"/>
    </row>
    <row r="96" spans="1:43" s="18" customFormat="1" ht="15" customHeight="1" x14ac:dyDescent="0.25">
      <c r="A96" s="33"/>
      <c r="B96" s="156" t="s">
        <v>137</v>
      </c>
      <c r="C96" s="156"/>
      <c r="D96" s="156"/>
      <c r="E96" s="156"/>
      <c r="F96" s="156"/>
      <c r="G96" s="156"/>
      <c r="H96" s="156"/>
      <c r="I96" s="156"/>
      <c r="J96" s="156"/>
      <c r="K96" s="156"/>
      <c r="L96" s="156"/>
      <c r="M96" s="156"/>
      <c r="N96" s="156"/>
      <c r="O96" s="156"/>
      <c r="Q96" s="18" t="s">
        <v>24</v>
      </c>
      <c r="R96" s="43"/>
      <c r="S96" s="7"/>
      <c r="T96" s="7"/>
      <c r="V96" s="18" t="s">
        <v>25</v>
      </c>
      <c r="X96" s="43"/>
      <c r="Y96" s="7"/>
      <c r="Z96" s="7"/>
      <c r="AA96" s="5"/>
      <c r="AB96" s="18" t="s">
        <v>26</v>
      </c>
      <c r="AC96" s="43"/>
      <c r="AD96" s="7"/>
      <c r="AE96" s="7"/>
      <c r="AF96" s="7"/>
      <c r="AG96" s="7"/>
      <c r="AL96" s="44"/>
      <c r="AM96" s="44"/>
      <c r="AN96" s="44"/>
      <c r="AO96" s="44"/>
      <c r="AP96" s="44"/>
      <c r="AQ96" s="13"/>
    </row>
    <row r="97" spans="1:42" s="18" customFormat="1" ht="2.25" customHeight="1" x14ac:dyDescent="0.25">
      <c r="A97" s="33"/>
      <c r="P97" s="25"/>
    </row>
    <row r="98" spans="1:42" s="18" customFormat="1" ht="15" customHeight="1" x14ac:dyDescent="0.25">
      <c r="A98" s="33"/>
    </row>
    <row r="99" spans="1:42" s="18" customFormat="1" ht="15" customHeight="1" x14ac:dyDescent="0.25">
      <c r="A99" s="34">
        <v>9</v>
      </c>
      <c r="B99" s="144" t="s">
        <v>201</v>
      </c>
      <c r="C99" s="207"/>
      <c r="D99" s="207"/>
      <c r="E99" s="207"/>
      <c r="F99" s="207"/>
      <c r="G99" s="207"/>
      <c r="H99" s="207"/>
      <c r="I99" s="207"/>
      <c r="J99" s="207"/>
      <c r="K99" s="207"/>
      <c r="L99" s="207"/>
      <c r="M99" s="207"/>
      <c r="N99" s="207"/>
      <c r="O99" s="207"/>
      <c r="P99" s="207"/>
      <c r="Q99" s="207"/>
      <c r="R99" s="207"/>
      <c r="S99" s="207"/>
      <c r="T99" s="207"/>
      <c r="U99" s="207"/>
      <c r="V99" s="207"/>
      <c r="W99" s="207"/>
      <c r="X99" s="207"/>
      <c r="Y99" s="207"/>
      <c r="Z99" s="207"/>
      <c r="AA99" s="207"/>
      <c r="AB99" s="207"/>
      <c r="AC99" s="207"/>
      <c r="AD99" s="207"/>
      <c r="AE99" s="207"/>
      <c r="AF99" s="207"/>
      <c r="AG99" s="207"/>
      <c r="AH99" s="207"/>
      <c r="AI99" s="207"/>
      <c r="AJ99" s="207"/>
      <c r="AK99" s="207"/>
      <c r="AL99" s="207"/>
      <c r="AM99" s="207"/>
      <c r="AN99" s="207"/>
      <c r="AO99" s="207"/>
      <c r="AP99" s="207"/>
    </row>
    <row r="100" spans="1:42" s="18" customFormat="1" ht="2.25" customHeight="1" x14ac:dyDescent="0.25">
      <c r="A100" s="33"/>
      <c r="P100" s="25"/>
    </row>
    <row r="101" spans="1:42" s="18" customFormat="1" ht="15" customHeight="1" x14ac:dyDescent="0.25">
      <c r="A101" s="33"/>
      <c r="C101" s="122" t="s">
        <v>176</v>
      </c>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c r="AN101" s="122"/>
      <c r="AO101" s="122"/>
      <c r="AP101" s="122"/>
    </row>
    <row r="102" spans="1:42" s="18" customFormat="1" ht="2.25" customHeight="1" x14ac:dyDescent="0.25">
      <c r="A102" s="33"/>
      <c r="P102" s="25"/>
    </row>
    <row r="103" spans="1:42" s="18" customFormat="1" ht="15" customHeight="1" x14ac:dyDescent="0.25">
      <c r="A103" s="33"/>
      <c r="C103" s="122" t="s">
        <v>220</v>
      </c>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c r="AN103" s="122"/>
      <c r="AO103" s="122"/>
      <c r="AP103" s="122"/>
    </row>
    <row r="104" spans="1:42" s="18" customFormat="1" ht="4.5" customHeight="1" x14ac:dyDescent="0.25">
      <c r="A104" s="33"/>
    </row>
    <row r="105" spans="1:42" s="18" customFormat="1" ht="15" customHeight="1" x14ac:dyDescent="0.25">
      <c r="A105" s="34">
        <v>10</v>
      </c>
      <c r="B105" s="199" t="s">
        <v>119</v>
      </c>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row>
    <row r="106" spans="1:42" s="18" customFormat="1" ht="41.25" customHeight="1" x14ac:dyDescent="0.25">
      <c r="A106" s="33"/>
      <c r="B106" s="234" t="s">
        <v>202</v>
      </c>
      <c r="C106" s="293"/>
      <c r="D106" s="293"/>
      <c r="E106" s="293"/>
      <c r="F106" s="293"/>
      <c r="G106" s="293"/>
      <c r="H106" s="293"/>
      <c r="I106" s="293"/>
      <c r="J106" s="293"/>
      <c r="K106" s="293"/>
      <c r="L106" s="293"/>
      <c r="M106" s="293"/>
      <c r="N106" s="293"/>
      <c r="O106" s="293"/>
      <c r="P106" s="293"/>
      <c r="Q106" s="293"/>
      <c r="R106" s="293"/>
      <c r="S106" s="293"/>
      <c r="T106" s="293"/>
      <c r="U106" s="293"/>
      <c r="V106" s="293"/>
      <c r="W106" s="293"/>
      <c r="X106" s="293"/>
      <c r="Y106" s="293"/>
      <c r="Z106" s="293"/>
      <c r="AA106" s="293"/>
      <c r="AB106" s="293"/>
      <c r="AC106" s="293"/>
      <c r="AD106" s="293"/>
      <c r="AE106" s="293"/>
      <c r="AF106" s="293"/>
      <c r="AG106" s="293"/>
      <c r="AH106" s="293"/>
      <c r="AI106" s="293"/>
      <c r="AJ106" s="293"/>
      <c r="AK106" s="293"/>
      <c r="AL106" s="293"/>
      <c r="AM106" s="293"/>
      <c r="AN106" s="293"/>
      <c r="AO106" s="293"/>
      <c r="AP106" s="293"/>
    </row>
    <row r="107" spans="1:42" s="18" customFormat="1" ht="15" customHeight="1" x14ac:dyDescent="0.25">
      <c r="A107" s="33"/>
      <c r="C107" s="122" t="s">
        <v>177</v>
      </c>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c r="AN107" s="122"/>
      <c r="AO107" s="122"/>
      <c r="AP107" s="122"/>
    </row>
    <row r="108" spans="1:42" s="18" customFormat="1" ht="2.25" customHeight="1" x14ac:dyDescent="0.25">
      <c r="A108" s="33"/>
      <c r="P108" s="25"/>
    </row>
    <row r="109" spans="1:42" s="18" customFormat="1" ht="15" customHeight="1" x14ac:dyDescent="0.25">
      <c r="A109" s="33"/>
      <c r="C109" s="122" t="s">
        <v>178</v>
      </c>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c r="AN109" s="122"/>
      <c r="AO109" s="122"/>
      <c r="AP109" s="122"/>
    </row>
    <row r="110" spans="1:42" s="18" customFormat="1" ht="4.5" customHeight="1" x14ac:dyDescent="0.25">
      <c r="A110" s="33"/>
    </row>
    <row r="111" spans="1:42" s="18" customFormat="1" ht="15" customHeight="1" x14ac:dyDescent="0.25">
      <c r="A111" s="34">
        <v>11</v>
      </c>
      <c r="B111" s="199" t="s">
        <v>221</v>
      </c>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c r="AN111" s="122"/>
      <c r="AO111" s="122"/>
      <c r="AP111" s="122"/>
    </row>
    <row r="112" spans="1:42" s="18" customFormat="1" ht="2.25" customHeight="1" x14ac:dyDescent="0.25">
      <c r="A112" s="34"/>
      <c r="B112" s="29"/>
    </row>
    <row r="113" spans="1:42" s="18" customFormat="1" ht="15" customHeight="1" x14ac:dyDescent="0.25">
      <c r="A113" s="33"/>
      <c r="B113" s="123" t="s">
        <v>102</v>
      </c>
      <c r="C113" s="122"/>
      <c r="D113" s="122"/>
      <c r="E113" s="122"/>
      <c r="F113" s="122"/>
      <c r="G113" s="122"/>
      <c r="H113" s="122"/>
      <c r="I113" s="122"/>
      <c r="J113" s="122"/>
      <c r="K113" s="122"/>
      <c r="L113" s="122"/>
      <c r="M113" s="122"/>
      <c r="N113" s="122"/>
      <c r="O113" s="122"/>
      <c r="Q113" s="220"/>
      <c r="R113" s="223"/>
      <c r="S113" s="223"/>
      <c r="T113" s="223"/>
      <c r="U113" s="223"/>
      <c r="V113" s="223"/>
      <c r="W113" s="223"/>
      <c r="X113" s="223"/>
      <c r="Y113" s="223"/>
      <c r="Z113" s="223"/>
      <c r="AA113" s="223"/>
      <c r="AB113" s="223"/>
      <c r="AC113" s="223"/>
      <c r="AD113" s="223"/>
      <c r="AE113" s="223"/>
      <c r="AF113" s="223"/>
      <c r="AG113" s="223"/>
      <c r="AH113" s="223"/>
      <c r="AI113" s="223"/>
      <c r="AJ113" s="223"/>
      <c r="AK113" s="223"/>
      <c r="AL113" s="223"/>
      <c r="AM113" s="223"/>
      <c r="AN113" s="223"/>
      <c r="AO113" s="223"/>
      <c r="AP113" s="224"/>
    </row>
    <row r="114" spans="1:42" s="18" customFormat="1" ht="2.25" customHeight="1" x14ac:dyDescent="0.25">
      <c r="A114" s="35"/>
      <c r="D114" s="21"/>
      <c r="E114" s="21"/>
      <c r="F114" s="21"/>
      <c r="G114" s="21"/>
      <c r="H114" s="21"/>
      <c r="I114" s="21"/>
      <c r="J114" s="21"/>
      <c r="K114" s="21"/>
      <c r="L114" s="21"/>
      <c r="M114" s="21"/>
      <c r="P114" s="2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2"/>
    </row>
    <row r="115" spans="1:42" s="18" customFormat="1" ht="15" customHeight="1" x14ac:dyDescent="0.25">
      <c r="A115" s="33"/>
      <c r="B115" s="123" t="s">
        <v>9</v>
      </c>
      <c r="C115" s="122"/>
      <c r="D115" s="122"/>
      <c r="E115" s="122"/>
      <c r="F115" s="122"/>
      <c r="G115" s="122"/>
      <c r="H115" s="122"/>
      <c r="I115" s="122"/>
      <c r="J115" s="122"/>
      <c r="K115" s="122"/>
      <c r="L115" s="122"/>
      <c r="M115" s="122"/>
      <c r="N115" s="122"/>
      <c r="O115" s="122"/>
      <c r="Q115" s="220"/>
      <c r="R115" s="221"/>
      <c r="S115" s="221"/>
      <c r="T115" s="221"/>
      <c r="U115" s="221"/>
      <c r="V115" s="221"/>
      <c r="W115" s="221"/>
      <c r="X115" s="221"/>
      <c r="Y115" s="221"/>
      <c r="Z115" s="221"/>
      <c r="AA115" s="221"/>
      <c r="AB115" s="221"/>
      <c r="AC115" s="221"/>
      <c r="AD115" s="221"/>
      <c r="AE115" s="221"/>
      <c r="AF115" s="221"/>
      <c r="AG115" s="221"/>
      <c r="AH115" s="221"/>
      <c r="AI115" s="221"/>
      <c r="AJ115" s="221"/>
      <c r="AK115" s="222"/>
      <c r="AL115" s="38"/>
      <c r="AM115" s="243"/>
      <c r="AN115" s="244"/>
      <c r="AO115" s="244"/>
      <c r="AP115" s="245"/>
    </row>
    <row r="116" spans="1:42" s="18" customFormat="1" ht="2.25" customHeight="1" x14ac:dyDescent="0.25">
      <c r="A116" s="35"/>
      <c r="D116" s="21"/>
      <c r="E116" s="21"/>
      <c r="F116" s="21"/>
      <c r="G116" s="21"/>
      <c r="H116" s="21"/>
      <c r="I116" s="21"/>
      <c r="J116" s="21"/>
      <c r="K116" s="21"/>
      <c r="L116" s="21"/>
      <c r="M116" s="21"/>
      <c r="P116" s="2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row>
    <row r="117" spans="1:42" s="18" customFormat="1" ht="15" customHeight="1" x14ac:dyDescent="0.25">
      <c r="A117" s="33"/>
      <c r="B117" s="123" t="s">
        <v>10</v>
      </c>
      <c r="C117" s="122"/>
      <c r="D117" s="122"/>
      <c r="E117" s="122"/>
      <c r="F117" s="122"/>
      <c r="G117" s="122"/>
      <c r="H117" s="122"/>
      <c r="I117" s="122"/>
      <c r="J117" s="122"/>
      <c r="K117" s="122"/>
      <c r="L117" s="122"/>
      <c r="M117" s="122"/>
      <c r="N117" s="122"/>
      <c r="O117" s="122"/>
      <c r="Q117" s="243"/>
      <c r="R117" s="244"/>
      <c r="S117" s="244"/>
      <c r="T117" s="245"/>
      <c r="U117" s="38"/>
      <c r="V117" s="220"/>
      <c r="W117" s="221"/>
      <c r="X117" s="221"/>
      <c r="Y117" s="221"/>
      <c r="Z117" s="221"/>
      <c r="AA117" s="221"/>
      <c r="AB117" s="221"/>
      <c r="AC117" s="221"/>
      <c r="AD117" s="221"/>
      <c r="AE117" s="221"/>
      <c r="AF117" s="221"/>
      <c r="AG117" s="221"/>
      <c r="AH117" s="221"/>
      <c r="AI117" s="221"/>
      <c r="AJ117" s="221"/>
      <c r="AK117" s="221"/>
      <c r="AL117" s="221"/>
      <c r="AM117" s="221"/>
      <c r="AN117" s="221"/>
      <c r="AO117" s="221"/>
      <c r="AP117" s="222"/>
    </row>
    <row r="118" spans="1:42" s="18" customFormat="1" ht="2.25" customHeight="1" x14ac:dyDescent="0.25">
      <c r="A118" s="33"/>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row>
    <row r="119" spans="1:42" s="18" customFormat="1" ht="15" customHeight="1" x14ac:dyDescent="0.25">
      <c r="A119" s="33"/>
      <c r="B119" s="123" t="s">
        <v>11</v>
      </c>
      <c r="C119" s="122"/>
      <c r="D119" s="122"/>
      <c r="E119" s="122"/>
      <c r="F119" s="122"/>
      <c r="G119" s="122"/>
      <c r="H119" s="122"/>
      <c r="I119" s="122"/>
      <c r="J119" s="122"/>
      <c r="K119" s="122"/>
      <c r="L119" s="122"/>
      <c r="M119" s="122"/>
      <c r="N119" s="122"/>
      <c r="O119" s="122"/>
      <c r="Q119" s="220"/>
      <c r="R119" s="223"/>
      <c r="S119" s="223"/>
      <c r="T119" s="223"/>
      <c r="U119" s="223"/>
      <c r="V119" s="223"/>
      <c r="W119" s="223"/>
      <c r="X119" s="223"/>
      <c r="Y119" s="223"/>
      <c r="Z119" s="223"/>
      <c r="AA119" s="223"/>
      <c r="AB119" s="223"/>
      <c r="AC119" s="223"/>
      <c r="AD119" s="223"/>
      <c r="AE119" s="223"/>
      <c r="AF119" s="223"/>
      <c r="AG119" s="223"/>
      <c r="AH119" s="223"/>
      <c r="AI119" s="223"/>
      <c r="AJ119" s="223"/>
      <c r="AK119" s="223"/>
      <c r="AL119" s="223"/>
      <c r="AM119" s="223"/>
      <c r="AN119" s="223"/>
      <c r="AO119" s="223"/>
      <c r="AP119" s="224"/>
    </row>
    <row r="120" spans="1:42" s="18" customFormat="1" ht="2.25" customHeight="1" x14ac:dyDescent="0.25">
      <c r="A120" s="33"/>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row>
    <row r="121" spans="1:42" s="18" customFormat="1" ht="15" customHeight="1" x14ac:dyDescent="0.25">
      <c r="A121" s="33"/>
      <c r="B121" s="123" t="s">
        <v>12</v>
      </c>
      <c r="C121" s="122"/>
      <c r="D121" s="122"/>
      <c r="E121" s="122"/>
      <c r="F121" s="122"/>
      <c r="G121" s="122"/>
      <c r="H121" s="122"/>
      <c r="I121" s="122"/>
      <c r="J121" s="122"/>
      <c r="K121" s="122"/>
      <c r="L121" s="122"/>
      <c r="M121" s="122"/>
      <c r="N121" s="122"/>
      <c r="O121" s="122"/>
      <c r="Q121" s="220"/>
      <c r="R121" s="223"/>
      <c r="S121" s="223"/>
      <c r="T121" s="223"/>
      <c r="U121" s="223"/>
      <c r="V121" s="223"/>
      <c r="W121" s="223"/>
      <c r="X121" s="223"/>
      <c r="Y121" s="223"/>
      <c r="Z121" s="223"/>
      <c r="AA121" s="223"/>
      <c r="AB121" s="223"/>
      <c r="AC121" s="223"/>
      <c r="AD121" s="223"/>
      <c r="AE121" s="223"/>
      <c r="AF121" s="223"/>
      <c r="AG121" s="223"/>
      <c r="AH121" s="223"/>
      <c r="AI121" s="223"/>
      <c r="AJ121" s="223"/>
      <c r="AK121" s="223"/>
      <c r="AL121" s="223"/>
      <c r="AM121" s="223"/>
      <c r="AN121" s="223"/>
      <c r="AO121" s="223"/>
      <c r="AP121" s="224"/>
    </row>
    <row r="122" spans="1:42" s="18" customFormat="1" ht="2.25" customHeight="1" x14ac:dyDescent="0.25">
      <c r="A122" s="33"/>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row>
    <row r="123" spans="1:42" s="18" customFormat="1" ht="15" customHeight="1" x14ac:dyDescent="0.25">
      <c r="A123" s="33"/>
      <c r="B123" s="123" t="s">
        <v>13</v>
      </c>
      <c r="C123" s="122"/>
      <c r="D123" s="122"/>
      <c r="E123" s="122"/>
      <c r="F123" s="122"/>
      <c r="G123" s="122"/>
      <c r="H123" s="122"/>
      <c r="I123" s="122"/>
      <c r="J123" s="122"/>
      <c r="K123" s="122"/>
      <c r="L123" s="122"/>
      <c r="M123" s="122"/>
      <c r="N123" s="122"/>
      <c r="O123" s="122"/>
      <c r="Q123" s="220"/>
      <c r="R123" s="223"/>
      <c r="S123" s="223"/>
      <c r="T123" s="223"/>
      <c r="U123" s="223"/>
      <c r="V123" s="223"/>
      <c r="W123" s="223"/>
      <c r="X123" s="223"/>
      <c r="Y123" s="223"/>
      <c r="Z123" s="223"/>
      <c r="AA123" s="223"/>
      <c r="AB123" s="223"/>
      <c r="AC123" s="223"/>
      <c r="AD123" s="223"/>
      <c r="AE123" s="223"/>
      <c r="AF123" s="223"/>
      <c r="AG123" s="223"/>
      <c r="AH123" s="223"/>
      <c r="AI123" s="223"/>
      <c r="AJ123" s="223"/>
      <c r="AK123" s="223"/>
      <c r="AL123" s="223"/>
      <c r="AM123" s="223"/>
      <c r="AN123" s="223"/>
      <c r="AO123" s="223"/>
      <c r="AP123" s="224"/>
    </row>
    <row r="124" spans="1:42" s="18" customFormat="1" ht="4.5" customHeight="1" x14ac:dyDescent="0.25">
      <c r="A124" s="33"/>
    </row>
    <row r="125" spans="1:42" s="18" customFormat="1" ht="15" customHeight="1" x14ac:dyDescent="0.25">
      <c r="A125" s="35">
        <v>12</v>
      </c>
      <c r="B125" s="291" t="s">
        <v>138</v>
      </c>
      <c r="C125" s="291"/>
      <c r="D125" s="291"/>
      <c r="E125" s="291"/>
      <c r="F125" s="291"/>
      <c r="G125" s="291"/>
      <c r="H125" s="291"/>
      <c r="I125" s="291"/>
      <c r="J125" s="291"/>
      <c r="K125" s="291"/>
      <c r="L125" s="291"/>
      <c r="M125" s="291"/>
      <c r="N125" s="291"/>
      <c r="O125" s="291"/>
      <c r="P125" s="291"/>
      <c r="Q125" s="291"/>
      <c r="R125" s="291"/>
      <c r="S125" s="291"/>
      <c r="T125" s="291"/>
      <c r="U125" s="291"/>
      <c r="V125" s="291"/>
      <c r="W125" s="291"/>
      <c r="X125" s="291"/>
      <c r="Y125" s="291"/>
      <c r="Z125" s="291"/>
      <c r="AA125" s="291"/>
      <c r="AB125" s="291"/>
      <c r="AC125" s="291"/>
      <c r="AD125" s="291"/>
      <c r="AE125" s="291"/>
      <c r="AF125" s="291"/>
      <c r="AG125" s="291"/>
      <c r="AH125" s="291"/>
      <c r="AI125" s="291"/>
      <c r="AJ125" s="291"/>
      <c r="AK125" s="291"/>
      <c r="AL125" s="291"/>
      <c r="AM125" s="291"/>
      <c r="AN125" s="291"/>
      <c r="AO125" s="291"/>
      <c r="AP125" s="291"/>
    </row>
    <row r="126" spans="1:42" s="18" customFormat="1" ht="10.5" customHeight="1" x14ac:dyDescent="0.25">
      <c r="A126" s="35"/>
      <c r="B126" s="291"/>
      <c r="C126" s="291"/>
      <c r="D126" s="291"/>
      <c r="E126" s="291"/>
      <c r="F126" s="291"/>
      <c r="G126" s="291"/>
      <c r="H126" s="291"/>
      <c r="I126" s="291"/>
      <c r="J126" s="291"/>
      <c r="K126" s="291"/>
      <c r="L126" s="291"/>
      <c r="M126" s="291"/>
      <c r="N126" s="291"/>
      <c r="O126" s="291"/>
      <c r="P126" s="291"/>
      <c r="Q126" s="291"/>
      <c r="R126" s="291"/>
      <c r="S126" s="291"/>
      <c r="T126" s="291"/>
      <c r="U126" s="291"/>
      <c r="V126" s="291"/>
      <c r="W126" s="291"/>
      <c r="X126" s="291"/>
      <c r="Y126" s="291"/>
      <c r="Z126" s="291"/>
      <c r="AA126" s="291"/>
      <c r="AB126" s="291"/>
      <c r="AC126" s="291"/>
      <c r="AD126" s="291"/>
      <c r="AE126" s="291"/>
      <c r="AF126" s="291"/>
      <c r="AG126" s="291"/>
      <c r="AH126" s="291"/>
      <c r="AI126" s="291"/>
      <c r="AJ126" s="291"/>
      <c r="AK126" s="291"/>
      <c r="AL126" s="291"/>
      <c r="AM126" s="291"/>
      <c r="AN126" s="291"/>
      <c r="AO126" s="291"/>
      <c r="AP126" s="291"/>
    </row>
    <row r="127" spans="1:42" s="18" customFormat="1" ht="2.25" customHeight="1" x14ac:dyDescent="0.25">
      <c r="A127" s="33"/>
    </row>
    <row r="128" spans="1:42" s="18" customFormat="1" ht="15" customHeight="1" x14ac:dyDescent="0.25">
      <c r="A128" s="35"/>
      <c r="B128" s="21"/>
      <c r="C128" s="228" t="s">
        <v>120</v>
      </c>
      <c r="D128" s="251"/>
      <c r="E128" s="251"/>
      <c r="F128" s="251"/>
      <c r="G128" s="251"/>
      <c r="H128" s="21"/>
      <c r="I128" s="14"/>
      <c r="J128" s="14"/>
      <c r="K128" s="14"/>
      <c r="L128" s="15"/>
      <c r="M128" s="14"/>
      <c r="N128" s="14"/>
      <c r="O128" s="14"/>
      <c r="P128" s="15"/>
      <c r="Q128" s="14"/>
      <c r="R128" s="14"/>
      <c r="S128" s="14"/>
      <c r="T128" s="15"/>
      <c r="U128" s="14"/>
      <c r="V128" s="14"/>
      <c r="W128" s="14"/>
      <c r="X128" s="15"/>
      <c r="Y128" s="14"/>
      <c r="Z128" s="14"/>
      <c r="AA128" s="14"/>
      <c r="AB128" s="14"/>
      <c r="AC128" s="73"/>
      <c r="AD128" s="73"/>
      <c r="AE128" s="73"/>
      <c r="AF128" s="73"/>
      <c r="AG128" s="73"/>
      <c r="AH128" s="73"/>
      <c r="AI128" s="73"/>
      <c r="AJ128" s="73"/>
      <c r="AK128" s="73"/>
      <c r="AL128" s="73"/>
      <c r="AM128" s="73"/>
      <c r="AN128" s="73"/>
      <c r="AO128" s="73"/>
      <c r="AP128" s="73"/>
    </row>
    <row r="129" spans="1:42" s="18" customFormat="1" ht="2.25" customHeight="1" x14ac:dyDescent="0.25">
      <c r="A129" s="33"/>
    </row>
    <row r="130" spans="1:42" s="18" customFormat="1" ht="15" customHeight="1" x14ac:dyDescent="0.25">
      <c r="A130" s="35"/>
      <c r="B130" s="21"/>
      <c r="C130" s="228" t="s">
        <v>121</v>
      </c>
      <c r="D130" s="251"/>
      <c r="E130" s="251"/>
      <c r="F130" s="251"/>
      <c r="G130" s="251"/>
      <c r="H130" s="21"/>
      <c r="I130" s="14"/>
      <c r="J130" s="14"/>
      <c r="K130" s="14"/>
      <c r="L130" s="15"/>
      <c r="M130" s="14"/>
      <c r="N130" s="14"/>
      <c r="O130" s="14"/>
      <c r="P130" s="15"/>
      <c r="Q130" s="14"/>
      <c r="R130" s="14"/>
      <c r="S130" s="14"/>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row>
    <row r="131" spans="1:42" s="18" customFormat="1" ht="4.5" customHeight="1" x14ac:dyDescent="0.25">
      <c r="A131" s="33"/>
    </row>
    <row r="132" spans="1:42" s="18" customFormat="1" ht="15" customHeight="1" x14ac:dyDescent="0.25">
      <c r="A132" s="34">
        <v>13</v>
      </c>
      <c r="B132" s="130" t="s">
        <v>122</v>
      </c>
      <c r="C132" s="124"/>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row>
    <row r="133" spans="1:42" s="18" customFormat="1" ht="2.25" customHeight="1" x14ac:dyDescent="0.25">
      <c r="A133" s="33"/>
    </row>
    <row r="134" spans="1:42" s="18" customFormat="1" ht="15" customHeight="1" x14ac:dyDescent="0.25">
      <c r="A134" s="33"/>
      <c r="B134" s="39"/>
      <c r="C134" s="40"/>
      <c r="D134" s="40"/>
      <c r="E134" s="40"/>
      <c r="F134" s="41"/>
      <c r="G134" s="40"/>
      <c r="H134" s="40"/>
      <c r="I134" s="40"/>
      <c r="J134" s="41"/>
      <c r="K134" s="40"/>
      <c r="L134" s="40"/>
      <c r="M134" s="40"/>
      <c r="AC134" s="41"/>
      <c r="AD134" s="41"/>
      <c r="AE134" s="41"/>
      <c r="AF134" s="41"/>
      <c r="AG134" s="41"/>
      <c r="AH134" s="41"/>
      <c r="AI134" s="41"/>
      <c r="AJ134" s="41"/>
      <c r="AK134" s="41"/>
      <c r="AL134" s="41"/>
      <c r="AM134" s="41"/>
      <c r="AN134" s="41"/>
      <c r="AO134" s="41"/>
      <c r="AP134" s="41"/>
    </row>
    <row r="135" spans="1:42" s="18" customFormat="1" ht="4.5" customHeight="1" x14ac:dyDescent="0.25">
      <c r="A135" s="33"/>
    </row>
    <row r="136" spans="1:42" s="18" customFormat="1" ht="27" customHeight="1" x14ac:dyDescent="0.25">
      <c r="A136" s="34">
        <v>14</v>
      </c>
      <c r="B136" s="144" t="s">
        <v>229</v>
      </c>
      <c r="C136" s="207"/>
      <c r="D136" s="207"/>
      <c r="E136" s="207"/>
      <c r="F136" s="207"/>
      <c r="G136" s="207"/>
      <c r="H136" s="207"/>
      <c r="I136" s="207"/>
      <c r="J136" s="207"/>
      <c r="K136" s="207"/>
      <c r="L136" s="207"/>
      <c r="M136" s="207"/>
      <c r="N136" s="207"/>
      <c r="O136" s="207"/>
      <c r="P136" s="207"/>
      <c r="Q136" s="207"/>
      <c r="R136" s="207"/>
      <c r="S136" s="207"/>
      <c r="T136" s="207"/>
      <c r="U136" s="207"/>
      <c r="V136" s="207"/>
      <c r="W136" s="207"/>
      <c r="X136" s="207"/>
      <c r="Y136" s="207"/>
      <c r="Z136" s="207"/>
      <c r="AA136" s="207"/>
      <c r="AB136" s="207"/>
      <c r="AC136" s="207"/>
      <c r="AD136" s="207"/>
      <c r="AE136" s="207"/>
      <c r="AF136" s="207"/>
      <c r="AG136" s="207"/>
      <c r="AH136" s="207"/>
      <c r="AI136" s="207"/>
      <c r="AJ136" s="207"/>
      <c r="AK136" s="207"/>
      <c r="AL136" s="207"/>
      <c r="AM136" s="207"/>
      <c r="AN136" s="207"/>
      <c r="AO136" s="207"/>
      <c r="AP136" s="207"/>
    </row>
    <row r="137" spans="1:42" s="18" customFormat="1" ht="2.25" customHeight="1" x14ac:dyDescent="0.25">
      <c r="A137" s="33"/>
    </row>
    <row r="138" spans="1:42" s="76" customFormat="1" ht="12.75" customHeight="1" x14ac:dyDescent="0.25">
      <c r="A138" s="35"/>
      <c r="B138" s="80"/>
      <c r="C138" s="81" t="s">
        <v>216</v>
      </c>
      <c r="D138" s="81"/>
      <c r="E138" s="81"/>
      <c r="F138" s="81"/>
      <c r="G138" s="81"/>
      <c r="H138" s="81"/>
      <c r="I138" s="81"/>
      <c r="J138" s="81"/>
      <c r="K138" s="81"/>
      <c r="L138" s="81"/>
      <c r="M138" s="81"/>
      <c r="N138" s="81"/>
      <c r="O138" s="81"/>
      <c r="P138" s="81"/>
      <c r="Q138" s="81"/>
      <c r="R138" s="81"/>
      <c r="S138" s="81"/>
      <c r="T138" s="81"/>
      <c r="U138" s="81"/>
      <c r="V138" s="81"/>
      <c r="W138" s="81"/>
      <c r="X138" s="81"/>
      <c r="Y138" s="81"/>
      <c r="AC138" s="82"/>
      <c r="AD138" s="125"/>
      <c r="AE138" s="126"/>
      <c r="AF138" s="126"/>
      <c r="AG138" s="126"/>
      <c r="AH138" s="126"/>
      <c r="AI138" s="126"/>
      <c r="AJ138" s="126"/>
      <c r="AK138" s="126"/>
      <c r="AL138" s="126"/>
      <c r="AM138" s="126"/>
      <c r="AN138" s="126"/>
      <c r="AO138" s="126"/>
      <c r="AP138" s="127"/>
    </row>
    <row r="139" spans="1:42" s="18" customFormat="1" ht="2.25" customHeight="1" x14ac:dyDescent="0.25">
      <c r="A139" s="33"/>
    </row>
    <row r="140" spans="1:42" s="18" customFormat="1" ht="15" customHeight="1" x14ac:dyDescent="0.25">
      <c r="A140" s="33"/>
      <c r="C140" s="122" t="s">
        <v>75</v>
      </c>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c r="AN140" s="122"/>
      <c r="AO140" s="122"/>
      <c r="AP140" s="122"/>
    </row>
    <row r="141" spans="1:42" s="18" customFormat="1" ht="4.5" customHeight="1" x14ac:dyDescent="0.25">
      <c r="A141" s="33"/>
    </row>
    <row r="142" spans="1:42" s="18" customFormat="1" ht="15" customHeight="1" x14ac:dyDescent="0.25">
      <c r="A142" s="33"/>
      <c r="B142" s="292" t="s">
        <v>14</v>
      </c>
      <c r="C142" s="292"/>
      <c r="D142" s="292"/>
      <c r="E142" s="292"/>
      <c r="F142" s="292"/>
      <c r="G142" s="292"/>
      <c r="H142" s="292"/>
      <c r="I142" s="292"/>
      <c r="J142" s="292"/>
      <c r="K142" s="292"/>
      <c r="L142" s="292"/>
      <c r="M142" s="292"/>
      <c r="N142" s="292"/>
      <c r="O142" s="292"/>
      <c r="P142" s="292"/>
      <c r="Q142" s="292"/>
      <c r="R142" s="292"/>
      <c r="S142" s="292"/>
      <c r="T142" s="292"/>
      <c r="U142" s="292"/>
      <c r="V142" s="292"/>
      <c r="W142" s="292"/>
      <c r="X142" s="292"/>
      <c r="Y142" s="292"/>
      <c r="Z142" s="292"/>
      <c r="AA142" s="292"/>
      <c r="AB142" s="292"/>
      <c r="AC142" s="292"/>
      <c r="AD142" s="292"/>
      <c r="AE142" s="292"/>
      <c r="AF142" s="292"/>
      <c r="AG142" s="292"/>
      <c r="AH142" s="292"/>
      <c r="AI142" s="292"/>
      <c r="AJ142" s="292"/>
      <c r="AK142" s="292"/>
      <c r="AL142" s="292"/>
      <c r="AM142" s="292"/>
      <c r="AN142" s="292"/>
      <c r="AO142" s="292"/>
      <c r="AP142" s="122"/>
    </row>
    <row r="143" spans="1:42" s="18" customFormat="1" ht="4.5" customHeight="1" x14ac:dyDescent="0.25">
      <c r="A143" s="33"/>
    </row>
    <row r="144" spans="1:42" s="18" customFormat="1" ht="24.75" customHeight="1" x14ac:dyDescent="0.25">
      <c r="A144" s="34">
        <v>15</v>
      </c>
      <c r="B144" s="130" t="s">
        <v>237</v>
      </c>
      <c r="C144" s="124"/>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c r="Z144" s="124"/>
      <c r="AA144" s="124"/>
      <c r="AB144" s="124"/>
      <c r="AC144" s="124"/>
      <c r="AD144" s="124"/>
      <c r="AE144" s="124"/>
      <c r="AF144" s="124"/>
      <c r="AG144" s="124"/>
      <c r="AH144" s="124"/>
      <c r="AI144" s="124"/>
      <c r="AJ144" s="124"/>
      <c r="AK144" s="124"/>
      <c r="AL144" s="124"/>
      <c r="AM144" s="124"/>
      <c r="AN144" s="124"/>
      <c r="AO144" s="124"/>
      <c r="AP144" s="124"/>
    </row>
    <row r="145" spans="1:42" s="18" customFormat="1" ht="2.25" customHeight="1" x14ac:dyDescent="0.25">
      <c r="A145" s="33"/>
    </row>
    <row r="146" spans="1:42" s="18" customFormat="1" ht="12.75" customHeight="1" x14ac:dyDescent="0.25">
      <c r="A146" s="33"/>
      <c r="C146" s="122" t="s">
        <v>7</v>
      </c>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c r="AN146" s="122"/>
      <c r="AO146" s="122"/>
      <c r="AP146" s="122"/>
    </row>
    <row r="147" spans="1:42" s="18" customFormat="1" ht="2.25" customHeight="1" x14ac:dyDescent="0.25">
      <c r="A147" s="33"/>
    </row>
    <row r="148" spans="1:42" s="18" customFormat="1" ht="12.75" customHeight="1" x14ac:dyDescent="0.25">
      <c r="A148" s="33"/>
      <c r="C148" s="122" t="s">
        <v>179</v>
      </c>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c r="AN148" s="122"/>
      <c r="AO148" s="122"/>
      <c r="AP148" s="122"/>
    </row>
    <row r="149" spans="1:42" s="18" customFormat="1" ht="4.5" customHeight="1" x14ac:dyDescent="0.25">
      <c r="A149" s="33"/>
    </row>
    <row r="150" spans="1:42" s="18" customFormat="1" ht="15" customHeight="1" x14ac:dyDescent="0.25">
      <c r="A150" s="33">
        <v>16</v>
      </c>
      <c r="B150" s="130" t="s">
        <v>77</v>
      </c>
      <c r="C150" s="124"/>
      <c r="D150" s="124"/>
      <c r="E150" s="124"/>
      <c r="F150" s="124"/>
      <c r="G150" s="124"/>
      <c r="H150" s="124"/>
      <c r="I150" s="124"/>
      <c r="J150" s="124"/>
      <c r="K150" s="124"/>
      <c r="L150" s="124"/>
      <c r="M150" s="124"/>
      <c r="N150" s="124"/>
      <c r="O150" s="124"/>
      <c r="P150" s="124"/>
      <c r="Q150" s="124"/>
      <c r="R150" s="124"/>
      <c r="S150" s="124"/>
      <c r="T150" s="124"/>
      <c r="U150" s="124"/>
      <c r="V150" s="124"/>
      <c r="W150" s="124"/>
      <c r="X150" s="124"/>
      <c r="Y150" s="124"/>
      <c r="Z150" s="124"/>
      <c r="AA150" s="124"/>
      <c r="AB150" s="124"/>
      <c r="AC150" s="124"/>
      <c r="AD150" s="124"/>
      <c r="AE150" s="124"/>
      <c r="AF150" s="124"/>
      <c r="AG150" s="124"/>
      <c r="AH150" s="124"/>
      <c r="AI150" s="124"/>
      <c r="AJ150" s="124"/>
      <c r="AK150" s="124"/>
      <c r="AL150" s="124"/>
      <c r="AM150" s="124"/>
      <c r="AN150" s="124"/>
      <c r="AO150" s="124"/>
      <c r="AP150" s="122"/>
    </row>
    <row r="151" spans="1:42" s="18" customFormat="1" ht="13.8" x14ac:dyDescent="0.25">
      <c r="A151" s="33"/>
      <c r="B151" s="124"/>
      <c r="C151" s="124"/>
      <c r="D151" s="124"/>
      <c r="E151" s="124"/>
      <c r="F151" s="124"/>
      <c r="G151" s="124"/>
      <c r="H151" s="124"/>
      <c r="I151" s="124"/>
      <c r="J151" s="124"/>
      <c r="K151" s="124"/>
      <c r="L151" s="124"/>
      <c r="M151" s="124"/>
      <c r="N151" s="124"/>
      <c r="O151" s="124"/>
      <c r="P151" s="124"/>
      <c r="Q151" s="124"/>
      <c r="R151" s="124"/>
      <c r="S151" s="124"/>
      <c r="T151" s="124"/>
      <c r="U151" s="124"/>
      <c r="V151" s="124"/>
      <c r="W151" s="124"/>
      <c r="X151" s="124"/>
      <c r="Y151" s="124"/>
      <c r="Z151" s="124"/>
      <c r="AA151" s="124"/>
      <c r="AB151" s="124"/>
      <c r="AC151" s="124"/>
      <c r="AD151" s="124"/>
      <c r="AE151" s="124"/>
      <c r="AF151" s="124"/>
      <c r="AG151" s="124"/>
      <c r="AH151" s="124"/>
      <c r="AI151" s="124"/>
      <c r="AJ151" s="124"/>
      <c r="AK151" s="124"/>
      <c r="AL151" s="124"/>
      <c r="AM151" s="124"/>
      <c r="AN151" s="124"/>
      <c r="AO151" s="124"/>
      <c r="AP151" s="122"/>
    </row>
    <row r="152" spans="1:42" s="18" customFormat="1" ht="2.25" customHeight="1" x14ac:dyDescent="0.25">
      <c r="A152" s="33"/>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row>
    <row r="153" spans="1:42" s="18" customFormat="1" ht="12.75" customHeight="1" x14ac:dyDescent="0.25">
      <c r="A153" s="33"/>
      <c r="C153" s="122" t="s">
        <v>180</v>
      </c>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c r="AN153" s="122"/>
      <c r="AO153" s="122"/>
      <c r="AP153" s="122"/>
    </row>
    <row r="154" spans="1:42" s="18" customFormat="1" ht="2.25" customHeight="1" x14ac:dyDescent="0.25">
      <c r="A154" s="33"/>
    </row>
    <row r="155" spans="1:42" s="18" customFormat="1" ht="12.75" customHeight="1" x14ac:dyDescent="0.25">
      <c r="A155" s="33"/>
      <c r="C155" s="122" t="s">
        <v>181</v>
      </c>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c r="AN155" s="122"/>
      <c r="AO155" s="122"/>
      <c r="AP155" s="122"/>
    </row>
    <row r="156" spans="1:42" s="18" customFormat="1" ht="4.5" customHeight="1" x14ac:dyDescent="0.25">
      <c r="A156" s="33"/>
    </row>
    <row r="157" spans="1:42" s="21" customFormat="1" ht="12.75" customHeight="1" x14ac:dyDescent="0.25">
      <c r="A157" s="228"/>
      <c r="B157" s="228"/>
      <c r="C157" s="228"/>
      <c r="D157" s="228"/>
      <c r="E157" s="228"/>
      <c r="F157" s="228"/>
      <c r="G157" s="228"/>
      <c r="H157" s="228"/>
      <c r="I157" s="228"/>
      <c r="J157" s="228"/>
      <c r="K157" s="228"/>
      <c r="L157" s="228"/>
      <c r="M157" s="228"/>
      <c r="N157" s="228"/>
      <c r="O157" s="228"/>
      <c r="P157" s="228"/>
      <c r="Q157" s="228"/>
      <c r="R157" s="228"/>
      <c r="S157" s="228"/>
      <c r="T157" s="228"/>
      <c r="U157" s="228"/>
      <c r="V157" s="228"/>
      <c r="W157" s="228"/>
      <c r="X157" s="228"/>
      <c r="Y157" s="228"/>
      <c r="Z157" s="228"/>
      <c r="AA157" s="228"/>
      <c r="AB157" s="228"/>
      <c r="AC157" s="228"/>
      <c r="AD157" s="228"/>
      <c r="AE157" s="228"/>
      <c r="AF157" s="228"/>
      <c r="AG157" s="228"/>
      <c r="AH157" s="228"/>
      <c r="AI157" s="228"/>
      <c r="AJ157" s="228"/>
      <c r="AK157" s="228"/>
      <c r="AL157" s="228"/>
      <c r="AM157" s="228"/>
      <c r="AN157" s="228"/>
      <c r="AO157" s="228"/>
      <c r="AP157" s="228"/>
    </row>
    <row r="158" spans="1:42" s="18" customFormat="1" ht="15" customHeight="1" x14ac:dyDescent="0.25">
      <c r="A158" s="33">
        <v>17</v>
      </c>
      <c r="B158" s="130" t="s">
        <v>78</v>
      </c>
      <c r="C158" s="124"/>
      <c r="D158" s="124"/>
      <c r="E158" s="124"/>
      <c r="F158" s="124"/>
      <c r="G158" s="124"/>
      <c r="H158" s="124"/>
      <c r="I158" s="124"/>
      <c r="J158" s="124"/>
      <c r="K158" s="124"/>
      <c r="L158" s="124"/>
      <c r="M158" s="124"/>
      <c r="N158" s="124"/>
      <c r="O158" s="124"/>
      <c r="P158" s="124"/>
      <c r="Q158" s="124"/>
      <c r="R158" s="124"/>
      <c r="S158" s="124"/>
      <c r="T158" s="124"/>
      <c r="U158" s="124"/>
      <c r="V158" s="124"/>
      <c r="W158" s="124"/>
      <c r="X158" s="124"/>
      <c r="Y158" s="124"/>
      <c r="Z158" s="124"/>
      <c r="AA158" s="124"/>
      <c r="AB158" s="124"/>
      <c r="AC158" s="124"/>
      <c r="AD158" s="124"/>
      <c r="AE158" s="124"/>
      <c r="AF158" s="124"/>
      <c r="AG158" s="124"/>
      <c r="AH158" s="124"/>
      <c r="AI158" s="124"/>
      <c r="AJ158" s="124"/>
      <c r="AK158" s="124"/>
      <c r="AL158" s="124"/>
      <c r="AM158" s="124"/>
      <c r="AN158" s="124"/>
      <c r="AO158" s="124"/>
      <c r="AP158" s="124"/>
    </row>
    <row r="159" spans="1:42" s="18" customFormat="1" ht="2.25" customHeight="1" x14ac:dyDescent="0.25">
      <c r="A159" s="33"/>
      <c r="B159" s="29"/>
    </row>
    <row r="160" spans="1:42" s="18" customFormat="1" ht="29.4" customHeight="1" x14ac:dyDescent="0.25">
      <c r="A160" s="33"/>
      <c r="B160" s="123" t="s">
        <v>187</v>
      </c>
      <c r="C160" s="122"/>
      <c r="D160" s="122"/>
      <c r="E160" s="122"/>
      <c r="F160" s="122"/>
      <c r="G160" s="122"/>
      <c r="H160" s="122"/>
      <c r="I160" s="122"/>
      <c r="J160" s="122"/>
      <c r="K160" s="122"/>
      <c r="L160" s="122"/>
      <c r="M160" s="122"/>
      <c r="N160" s="122"/>
      <c r="O160" s="122"/>
      <c r="Q160" s="285"/>
      <c r="R160" s="286"/>
      <c r="S160" s="286"/>
      <c r="T160" s="286"/>
      <c r="U160" s="286"/>
      <c r="V160" s="286"/>
      <c r="W160" s="286"/>
      <c r="X160" s="286"/>
      <c r="Y160" s="286"/>
      <c r="Z160" s="286"/>
      <c r="AA160" s="286"/>
      <c r="AB160" s="286"/>
      <c r="AC160" s="286"/>
      <c r="AD160" s="286"/>
      <c r="AE160" s="286"/>
      <c r="AF160" s="286"/>
      <c r="AG160" s="286"/>
      <c r="AH160" s="286"/>
      <c r="AI160" s="286"/>
      <c r="AJ160" s="286"/>
      <c r="AK160" s="286"/>
      <c r="AL160" s="286"/>
      <c r="AM160" s="286"/>
      <c r="AN160" s="286"/>
      <c r="AO160" s="286"/>
      <c r="AP160" s="287"/>
    </row>
    <row r="161" spans="1:42" s="18" customFormat="1" ht="15" customHeight="1" x14ac:dyDescent="0.25">
      <c r="A161" s="33"/>
      <c r="C161" s="19"/>
      <c r="D161" s="19"/>
      <c r="E161" s="19"/>
      <c r="F161" s="19"/>
      <c r="G161" s="19"/>
      <c r="H161" s="19"/>
      <c r="I161" s="19"/>
      <c r="J161" s="19"/>
      <c r="K161" s="19"/>
      <c r="L161" s="19"/>
      <c r="M161" s="19"/>
      <c r="N161" s="19"/>
      <c r="P161" s="19"/>
      <c r="Q161" s="288"/>
      <c r="R161" s="289"/>
      <c r="S161" s="289"/>
      <c r="T161" s="289"/>
      <c r="U161" s="289"/>
      <c r="V161" s="289"/>
      <c r="W161" s="289"/>
      <c r="X161" s="289"/>
      <c r="Y161" s="289"/>
      <c r="Z161" s="289"/>
      <c r="AA161" s="289"/>
      <c r="AB161" s="289"/>
      <c r="AC161" s="289"/>
      <c r="AD161" s="289"/>
      <c r="AE161" s="289"/>
      <c r="AF161" s="289"/>
      <c r="AG161" s="289"/>
      <c r="AH161" s="289"/>
      <c r="AI161" s="289"/>
      <c r="AJ161" s="289"/>
      <c r="AK161" s="289"/>
      <c r="AL161" s="289"/>
      <c r="AM161" s="289"/>
      <c r="AN161" s="289"/>
      <c r="AO161" s="289"/>
      <c r="AP161" s="290"/>
    </row>
    <row r="162" spans="1:42" s="18" customFormat="1" ht="2.25" customHeight="1" x14ac:dyDescent="0.25">
      <c r="A162" s="33"/>
      <c r="M162" s="25"/>
    </row>
    <row r="163" spans="1:42" s="18" customFormat="1" ht="15" customHeight="1" x14ac:dyDescent="0.25">
      <c r="A163" s="33"/>
      <c r="B163" s="156" t="s">
        <v>62</v>
      </c>
      <c r="C163" s="122"/>
      <c r="D163" s="122"/>
      <c r="E163" s="122"/>
      <c r="F163" s="122"/>
      <c r="G163" s="122"/>
      <c r="H163" s="122"/>
      <c r="I163" s="122"/>
      <c r="J163" s="122"/>
      <c r="K163" s="122"/>
      <c r="L163" s="122"/>
      <c r="M163" s="122"/>
      <c r="N163" s="122"/>
      <c r="O163" s="122"/>
    </row>
    <row r="164" spans="1:42" s="18" customFormat="1" ht="2.25" customHeight="1" x14ac:dyDescent="0.25">
      <c r="A164" s="33"/>
      <c r="N164" s="25"/>
    </row>
    <row r="165" spans="1:42" s="18" customFormat="1" ht="15" customHeight="1" x14ac:dyDescent="0.25">
      <c r="A165" s="33"/>
      <c r="B165" s="156" t="s">
        <v>9</v>
      </c>
      <c r="C165" s="122"/>
      <c r="D165" s="122"/>
      <c r="E165" s="122"/>
      <c r="F165" s="122"/>
      <c r="G165" s="122"/>
      <c r="H165" s="122"/>
      <c r="I165" s="122"/>
      <c r="J165" s="122"/>
      <c r="K165" s="122"/>
      <c r="L165" s="122"/>
      <c r="M165" s="122"/>
      <c r="N165" s="122"/>
      <c r="O165" s="122"/>
      <c r="Q165" s="238"/>
      <c r="R165" s="239"/>
      <c r="S165" s="239"/>
      <c r="T165" s="239"/>
      <c r="U165" s="239"/>
      <c r="V165" s="239"/>
      <c r="W165" s="239"/>
      <c r="X165" s="239"/>
      <c r="Y165" s="239"/>
      <c r="Z165" s="239"/>
      <c r="AA165" s="239"/>
      <c r="AB165" s="239"/>
      <c r="AC165" s="239"/>
      <c r="AD165" s="239"/>
      <c r="AE165" s="239"/>
      <c r="AF165" s="239"/>
      <c r="AG165" s="239"/>
      <c r="AH165" s="239"/>
      <c r="AI165" s="239"/>
      <c r="AJ165" s="239"/>
      <c r="AK165" s="240"/>
      <c r="AL165" s="45"/>
      <c r="AM165" s="225"/>
      <c r="AN165" s="226"/>
      <c r="AO165" s="226"/>
      <c r="AP165" s="227"/>
    </row>
    <row r="166" spans="1:42" s="18" customFormat="1" ht="2.25" customHeight="1" x14ac:dyDescent="0.25">
      <c r="A166" s="33"/>
      <c r="N166" s="25"/>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row>
    <row r="167" spans="1:42" s="18" customFormat="1" ht="15" customHeight="1" x14ac:dyDescent="0.25">
      <c r="A167" s="33"/>
      <c r="B167" s="156" t="s">
        <v>10</v>
      </c>
      <c r="C167" s="122"/>
      <c r="D167" s="122"/>
      <c r="E167" s="122"/>
      <c r="F167" s="122"/>
      <c r="G167" s="122"/>
      <c r="H167" s="122"/>
      <c r="I167" s="122"/>
      <c r="J167" s="122"/>
      <c r="K167" s="122"/>
      <c r="L167" s="122"/>
      <c r="M167" s="122"/>
      <c r="N167" s="122"/>
      <c r="O167" s="122"/>
      <c r="Q167" s="225"/>
      <c r="R167" s="226"/>
      <c r="S167" s="226"/>
      <c r="T167" s="227"/>
      <c r="U167" s="45"/>
      <c r="V167" s="238"/>
      <c r="W167" s="239"/>
      <c r="X167" s="239"/>
      <c r="Y167" s="239"/>
      <c r="Z167" s="239"/>
      <c r="AA167" s="239"/>
      <c r="AB167" s="239"/>
      <c r="AC167" s="239"/>
      <c r="AD167" s="239"/>
      <c r="AE167" s="239"/>
      <c r="AF167" s="239"/>
      <c r="AG167" s="239"/>
      <c r="AH167" s="239"/>
      <c r="AI167" s="239"/>
      <c r="AJ167" s="239"/>
      <c r="AK167" s="239"/>
      <c r="AL167" s="239"/>
      <c r="AM167" s="239"/>
      <c r="AN167" s="239"/>
      <c r="AO167" s="239"/>
      <c r="AP167" s="240"/>
    </row>
    <row r="168" spans="1:42" s="18" customFormat="1" ht="2.25" customHeight="1" x14ac:dyDescent="0.25">
      <c r="A168" s="33"/>
      <c r="N168" s="25"/>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row>
    <row r="169" spans="1:42" s="18" customFormat="1" ht="15" customHeight="1" x14ac:dyDescent="0.25">
      <c r="A169" s="33"/>
      <c r="B169" s="156" t="s">
        <v>63</v>
      </c>
      <c r="C169" s="122"/>
      <c r="D169" s="122"/>
      <c r="E169" s="122"/>
      <c r="F169" s="122"/>
      <c r="G169" s="122"/>
      <c r="H169" s="122"/>
      <c r="I169" s="122"/>
      <c r="J169" s="122"/>
      <c r="K169" s="122"/>
      <c r="L169" s="122"/>
      <c r="M169" s="122"/>
      <c r="N169" s="122"/>
      <c r="O169" s="122"/>
    </row>
    <row r="170" spans="1:42" s="18" customFormat="1" ht="2.25" customHeight="1" x14ac:dyDescent="0.25">
      <c r="A170" s="33"/>
      <c r="N170" s="25"/>
    </row>
    <row r="171" spans="1:42" s="18" customFormat="1" ht="15" customHeight="1" x14ac:dyDescent="0.25">
      <c r="A171" s="33"/>
      <c r="B171" s="156" t="s">
        <v>9</v>
      </c>
      <c r="C171" s="122"/>
      <c r="D171" s="122"/>
      <c r="E171" s="122"/>
      <c r="F171" s="122"/>
      <c r="G171" s="122"/>
      <c r="H171" s="122"/>
      <c r="I171" s="122"/>
      <c r="J171" s="122"/>
      <c r="K171" s="122"/>
      <c r="L171" s="122"/>
      <c r="M171" s="122"/>
      <c r="N171" s="122"/>
      <c r="O171" s="122"/>
      <c r="Q171" s="238"/>
      <c r="R171" s="239"/>
      <c r="S171" s="239"/>
      <c r="T171" s="239"/>
      <c r="U171" s="239"/>
      <c r="V171" s="239"/>
      <c r="W171" s="239"/>
      <c r="X171" s="239"/>
      <c r="Y171" s="239"/>
      <c r="Z171" s="239"/>
      <c r="AA171" s="239"/>
      <c r="AB171" s="239"/>
      <c r="AC171" s="239"/>
      <c r="AD171" s="239"/>
      <c r="AE171" s="239"/>
      <c r="AF171" s="239"/>
      <c r="AG171" s="239"/>
      <c r="AH171" s="239"/>
      <c r="AI171" s="239"/>
      <c r="AJ171" s="239"/>
      <c r="AK171" s="240"/>
      <c r="AL171" s="45"/>
      <c r="AM171" s="225"/>
      <c r="AN171" s="226"/>
      <c r="AO171" s="226"/>
      <c r="AP171" s="227"/>
    </row>
    <row r="172" spans="1:42" s="18" customFormat="1" ht="2.25" customHeight="1" x14ac:dyDescent="0.25">
      <c r="A172" s="33"/>
      <c r="N172" s="25"/>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row>
    <row r="173" spans="1:42" s="18" customFormat="1" ht="15" customHeight="1" x14ac:dyDescent="0.25">
      <c r="A173" s="33"/>
      <c r="B173" s="156" t="s">
        <v>10</v>
      </c>
      <c r="C173" s="122"/>
      <c r="D173" s="122"/>
      <c r="E173" s="122"/>
      <c r="F173" s="122"/>
      <c r="G173" s="122"/>
      <c r="H173" s="122"/>
      <c r="I173" s="122"/>
      <c r="J173" s="122"/>
      <c r="K173" s="122"/>
      <c r="L173" s="122"/>
      <c r="M173" s="122"/>
      <c r="N173" s="122"/>
      <c r="O173" s="122"/>
      <c r="Q173" s="225"/>
      <c r="R173" s="226"/>
      <c r="S173" s="226"/>
      <c r="T173" s="227"/>
      <c r="U173" s="45"/>
      <c r="V173" s="238"/>
      <c r="W173" s="239"/>
      <c r="X173" s="239"/>
      <c r="Y173" s="239"/>
      <c r="Z173" s="239"/>
      <c r="AA173" s="239"/>
      <c r="AB173" s="239"/>
      <c r="AC173" s="239"/>
      <c r="AD173" s="239"/>
      <c r="AE173" s="239"/>
      <c r="AF173" s="239"/>
      <c r="AG173" s="239"/>
      <c r="AH173" s="239"/>
      <c r="AI173" s="239"/>
      <c r="AJ173" s="239"/>
      <c r="AK173" s="239"/>
      <c r="AL173" s="239"/>
      <c r="AM173" s="239"/>
      <c r="AN173" s="239"/>
      <c r="AO173" s="239"/>
      <c r="AP173" s="240"/>
    </row>
    <row r="174" spans="1:42" s="18" customFormat="1" ht="4.5" customHeight="1" x14ac:dyDescent="0.25">
      <c r="A174" s="33"/>
    </row>
    <row r="175" spans="1:42" s="18" customFormat="1" ht="15" customHeight="1" x14ac:dyDescent="0.25">
      <c r="A175" s="33"/>
      <c r="B175" s="154" t="s">
        <v>15</v>
      </c>
      <c r="C175" s="154"/>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5"/>
    </row>
    <row r="176" spans="1:42" s="18" customFormat="1" ht="4.5" customHeight="1" x14ac:dyDescent="0.25">
      <c r="A176" s="33"/>
    </row>
    <row r="177" spans="1:42" s="18" customFormat="1" ht="15" customHeight="1" x14ac:dyDescent="0.25">
      <c r="A177" s="46">
        <v>18</v>
      </c>
      <c r="B177" s="199" t="s">
        <v>139</v>
      </c>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c r="AN177" s="122"/>
      <c r="AO177" s="122"/>
      <c r="AP177" s="122"/>
    </row>
    <row r="178" spans="1:42" s="18" customFormat="1" ht="15" customHeight="1" x14ac:dyDescent="0.3">
      <c r="A178" s="33"/>
      <c r="C178" s="122" t="s">
        <v>182</v>
      </c>
      <c r="D178" s="282"/>
      <c r="E178" s="282"/>
      <c r="F178" s="282"/>
      <c r="G178" s="282"/>
      <c r="H178" s="282"/>
      <c r="I178" s="282"/>
      <c r="J178" s="282"/>
      <c r="K178" s="282"/>
      <c r="L178" s="282"/>
      <c r="M178" s="282"/>
      <c r="N178" s="282"/>
      <c r="O178" s="282"/>
      <c r="P178" s="282"/>
      <c r="Q178" s="282"/>
      <c r="R178" s="282"/>
      <c r="S178" s="282"/>
      <c r="T178" s="282"/>
      <c r="U178" s="282"/>
      <c r="V178" s="282"/>
      <c r="W178" s="282"/>
      <c r="X178" s="282"/>
      <c r="Y178" s="282"/>
      <c r="Z178" s="282"/>
      <c r="AA178" s="282"/>
      <c r="AB178" s="282"/>
      <c r="AC178" s="282"/>
      <c r="AD178" s="282"/>
      <c r="AE178" s="282"/>
      <c r="AF178" s="282"/>
      <c r="AG178" s="282"/>
      <c r="AH178" s="282"/>
      <c r="AI178" s="282"/>
      <c r="AJ178" s="282"/>
      <c r="AK178" s="282"/>
      <c r="AL178" s="282"/>
      <c r="AM178" s="282"/>
      <c r="AN178" s="282"/>
      <c r="AO178" s="282"/>
      <c r="AP178" s="282"/>
    </row>
    <row r="179" spans="1:42" s="18" customFormat="1" ht="2.25" customHeight="1" x14ac:dyDescent="0.25">
      <c r="A179" s="33"/>
      <c r="N179" s="25"/>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row>
    <row r="180" spans="1:42" s="18" customFormat="1" ht="15" customHeight="1" x14ac:dyDescent="0.25">
      <c r="A180" s="33"/>
      <c r="C180" s="122" t="s">
        <v>140</v>
      </c>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c r="AN180" s="122"/>
      <c r="AO180" s="122"/>
      <c r="AP180" s="122"/>
    </row>
    <row r="181" spans="1:42" s="18" customFormat="1" ht="4.5" customHeight="1" x14ac:dyDescent="0.25">
      <c r="A181" s="33"/>
    </row>
    <row r="182" spans="1:42" s="18" customFormat="1" ht="15" customHeight="1" x14ac:dyDescent="0.25">
      <c r="A182" s="34">
        <v>19</v>
      </c>
      <c r="B182" s="199" t="s">
        <v>123</v>
      </c>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c r="AN182" s="122"/>
      <c r="AO182" s="122"/>
      <c r="AP182" s="122"/>
    </row>
    <row r="183" spans="1:42" s="30" customFormat="1" ht="15" customHeight="1" x14ac:dyDescent="0.3">
      <c r="A183" s="67"/>
      <c r="C183" s="122" t="s">
        <v>222</v>
      </c>
      <c r="D183" s="282"/>
      <c r="E183" s="282"/>
      <c r="F183" s="282"/>
      <c r="G183" s="282"/>
      <c r="H183" s="282"/>
      <c r="I183" s="282"/>
      <c r="J183" s="282"/>
      <c r="K183" s="282"/>
      <c r="L183" s="282"/>
      <c r="M183" s="282"/>
      <c r="N183" s="282"/>
      <c r="O183" s="282"/>
      <c r="P183" s="282"/>
      <c r="Q183" s="282"/>
      <c r="R183" s="282"/>
      <c r="S183" s="282"/>
      <c r="T183" s="282"/>
      <c r="U183" s="282"/>
      <c r="V183" s="282"/>
      <c r="W183" s="282"/>
      <c r="X183" s="282"/>
      <c r="Y183" s="282"/>
      <c r="Z183" s="282"/>
      <c r="AA183" s="282"/>
      <c r="AB183" s="282"/>
      <c r="AC183" s="282"/>
      <c r="AD183" s="282"/>
      <c r="AE183" s="282"/>
      <c r="AF183" s="282"/>
      <c r="AG183" s="282"/>
      <c r="AH183" s="282"/>
      <c r="AI183" s="282"/>
      <c r="AJ183" s="282"/>
      <c r="AK183" s="282"/>
      <c r="AL183" s="282"/>
      <c r="AM183" s="282"/>
      <c r="AN183" s="282"/>
      <c r="AO183" s="282"/>
      <c r="AP183" s="282"/>
    </row>
    <row r="184" spans="1:42" s="30" customFormat="1" ht="1.5" customHeight="1" x14ac:dyDescent="0.3">
      <c r="A184" s="67"/>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row>
    <row r="185" spans="1:42" s="30" customFormat="1" ht="44.4" customHeight="1" x14ac:dyDescent="0.25">
      <c r="A185" s="67"/>
      <c r="B185" s="47"/>
      <c r="C185" s="279" t="s">
        <v>163</v>
      </c>
      <c r="D185" s="279"/>
      <c r="E185" s="279"/>
      <c r="F185" s="279"/>
      <c r="G185" s="279"/>
      <c r="H185" s="279"/>
      <c r="I185" s="279"/>
      <c r="J185" s="279"/>
      <c r="K185" s="279"/>
      <c r="L185" s="279"/>
      <c r="M185" s="279"/>
      <c r="N185" s="279"/>
      <c r="O185" s="279"/>
      <c r="P185" s="279"/>
      <c r="Q185" s="279"/>
      <c r="R185" s="279"/>
      <c r="S185" s="279"/>
      <c r="T185" s="279"/>
      <c r="U185" s="279"/>
      <c r="V185" s="279"/>
      <c r="W185" s="279"/>
      <c r="X185" s="279"/>
      <c r="Y185" s="279"/>
      <c r="Z185" s="279"/>
      <c r="AA185" s="279"/>
      <c r="AB185" s="279"/>
      <c r="AC185" s="279"/>
      <c r="AD185" s="279"/>
      <c r="AE185" s="279"/>
      <c r="AF185" s="279"/>
      <c r="AG185" s="279"/>
      <c r="AH185" s="279"/>
      <c r="AI185" s="279"/>
      <c r="AJ185" s="279"/>
      <c r="AK185" s="279"/>
      <c r="AL185" s="279"/>
      <c r="AM185" s="279"/>
      <c r="AN185" s="279"/>
      <c r="AO185" s="279"/>
      <c r="AP185" s="47"/>
    </row>
    <row r="186" spans="1:42" s="30" customFormat="1" ht="1.5" customHeight="1" x14ac:dyDescent="0.25">
      <c r="A186" s="6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c r="AI186" s="47"/>
      <c r="AJ186" s="47"/>
      <c r="AK186" s="47"/>
      <c r="AL186" s="47"/>
      <c r="AM186" s="47"/>
      <c r="AN186" s="47"/>
      <c r="AO186" s="47"/>
      <c r="AP186" s="47"/>
    </row>
    <row r="187" spans="1:42" s="30" customFormat="1" ht="15" customHeight="1" x14ac:dyDescent="0.25">
      <c r="A187" s="67"/>
      <c r="B187" s="36"/>
      <c r="C187" s="281" t="s">
        <v>25</v>
      </c>
      <c r="D187" s="281"/>
      <c r="E187" s="281"/>
      <c r="G187" s="48"/>
      <c r="H187" s="48"/>
      <c r="J187" s="242" t="s">
        <v>26</v>
      </c>
      <c r="K187" s="242"/>
      <c r="L187" s="242"/>
      <c r="M187" s="7"/>
      <c r="N187" s="7"/>
      <c r="O187" s="7"/>
      <c r="P187" s="48"/>
      <c r="R187" s="49"/>
      <c r="S187" s="49"/>
      <c r="T187" s="49"/>
    </row>
    <row r="188" spans="1:42" s="30" customFormat="1" ht="1.5" customHeight="1" x14ac:dyDescent="0.25">
      <c r="A188" s="67"/>
      <c r="D188" s="5"/>
      <c r="E188" s="49"/>
      <c r="F188" s="49"/>
      <c r="G188" s="56"/>
      <c r="H188" s="32"/>
      <c r="I188" s="56"/>
      <c r="J188" s="50"/>
      <c r="K188" s="50"/>
      <c r="L188" s="50"/>
      <c r="M188" s="49"/>
      <c r="N188" s="49"/>
      <c r="O188" s="49"/>
      <c r="P188" s="49"/>
      <c r="Q188" s="49"/>
      <c r="R188" s="49"/>
      <c r="S188" s="49"/>
      <c r="T188" s="49"/>
    </row>
    <row r="189" spans="1:42" s="30" customFormat="1" ht="15" customHeight="1" x14ac:dyDescent="0.3">
      <c r="A189" s="67"/>
      <c r="C189" s="122" t="s">
        <v>140</v>
      </c>
      <c r="D189" s="282"/>
      <c r="E189" s="282"/>
      <c r="F189" s="282"/>
      <c r="G189" s="282"/>
      <c r="H189" s="282"/>
      <c r="I189" s="282"/>
      <c r="J189" s="282"/>
      <c r="K189" s="282"/>
      <c r="L189" s="282"/>
      <c r="M189" s="282"/>
      <c r="N189" s="282"/>
      <c r="O189" s="282"/>
      <c r="P189" s="282"/>
      <c r="Q189" s="282"/>
      <c r="R189" s="282"/>
      <c r="S189" s="282"/>
      <c r="T189" s="282"/>
      <c r="U189" s="282"/>
      <c r="V189" s="282"/>
      <c r="W189" s="282"/>
      <c r="X189" s="282"/>
      <c r="Y189" s="282"/>
      <c r="Z189" s="282"/>
      <c r="AA189" s="282"/>
      <c r="AB189" s="282"/>
      <c r="AC189" s="282"/>
      <c r="AD189" s="282"/>
      <c r="AE189" s="282"/>
      <c r="AF189" s="282"/>
      <c r="AG189" s="282"/>
      <c r="AH189" s="282"/>
      <c r="AI189" s="282"/>
      <c r="AJ189" s="282"/>
      <c r="AK189" s="282"/>
      <c r="AL189" s="282"/>
      <c r="AM189" s="282"/>
      <c r="AN189" s="282"/>
      <c r="AO189" s="282"/>
      <c r="AP189" s="282"/>
    </row>
    <row r="190" spans="1:42" s="18" customFormat="1" ht="14.4" customHeight="1" x14ac:dyDescent="0.25">
      <c r="A190" s="33">
        <v>20</v>
      </c>
      <c r="B190" s="144" t="s">
        <v>141</v>
      </c>
      <c r="C190" s="144"/>
      <c r="D190" s="144"/>
      <c r="E190" s="144"/>
      <c r="F190" s="144"/>
      <c r="G190" s="144"/>
      <c r="H190" s="144"/>
      <c r="I190" s="144"/>
      <c r="J190" s="144"/>
      <c r="K190" s="144"/>
      <c r="L190" s="144"/>
      <c r="M190" s="144"/>
      <c r="N190" s="144"/>
      <c r="O190" s="144"/>
      <c r="P190" s="144"/>
      <c r="Q190" s="144"/>
      <c r="R190" s="144"/>
      <c r="S190" s="144"/>
      <c r="T190" s="144"/>
      <c r="U190" s="144"/>
      <c r="V190" s="144"/>
      <c r="W190" s="144"/>
      <c r="X190" s="144"/>
      <c r="Y190" s="144"/>
      <c r="Z190" s="144"/>
      <c r="AA190" s="144"/>
      <c r="AB190" s="144"/>
      <c r="AC190" s="144"/>
      <c r="AD190" s="144"/>
      <c r="AE190" s="144"/>
      <c r="AF190" s="144"/>
      <c r="AG190" s="144"/>
      <c r="AH190" s="144"/>
      <c r="AI190" s="144"/>
      <c r="AJ190" s="144"/>
      <c r="AK190" s="144"/>
      <c r="AL190" s="144"/>
      <c r="AM190" s="144"/>
      <c r="AN190" s="144"/>
      <c r="AO190" s="144"/>
      <c r="AP190" s="144"/>
    </row>
    <row r="191" spans="1:42" s="18" customFormat="1" ht="2.25" customHeight="1" x14ac:dyDescent="0.25">
      <c r="A191" s="33"/>
    </row>
    <row r="192" spans="1:42" s="18" customFormat="1" ht="15" customHeight="1" x14ac:dyDescent="0.25">
      <c r="A192" s="33"/>
      <c r="B192" s="252"/>
      <c r="C192" s="253"/>
      <c r="D192" s="253"/>
      <c r="E192" s="253"/>
      <c r="F192" s="253"/>
      <c r="G192" s="253"/>
      <c r="H192" s="253"/>
      <c r="I192" s="253"/>
      <c r="J192" s="253"/>
      <c r="K192" s="253"/>
      <c r="L192" s="253"/>
      <c r="M192" s="253"/>
      <c r="N192" s="253"/>
      <c r="O192" s="253"/>
      <c r="P192" s="253"/>
      <c r="Q192" s="253"/>
      <c r="R192" s="253"/>
      <c r="S192" s="253"/>
      <c r="T192" s="253"/>
      <c r="U192" s="253"/>
      <c r="V192" s="253"/>
      <c r="W192" s="253"/>
      <c r="X192" s="253"/>
      <c r="Y192" s="253"/>
      <c r="Z192" s="253"/>
      <c r="AA192" s="253"/>
      <c r="AB192" s="253"/>
      <c r="AC192" s="253"/>
      <c r="AD192" s="253"/>
      <c r="AE192" s="253"/>
      <c r="AF192" s="253"/>
      <c r="AG192" s="253"/>
      <c r="AH192" s="253"/>
      <c r="AI192" s="253"/>
      <c r="AJ192" s="253"/>
      <c r="AK192" s="253"/>
      <c r="AL192" s="253"/>
      <c r="AM192" s="253"/>
      <c r="AN192" s="253"/>
      <c r="AO192" s="253"/>
      <c r="AP192" s="254"/>
    </row>
    <row r="193" spans="1:42" s="18" customFormat="1" ht="15" customHeight="1" x14ac:dyDescent="0.25">
      <c r="A193" s="33"/>
      <c r="B193" s="255"/>
      <c r="C193" s="256"/>
      <c r="D193" s="256"/>
      <c r="E193" s="256"/>
      <c r="F193" s="256"/>
      <c r="G193" s="256"/>
      <c r="H193" s="256"/>
      <c r="I193" s="256"/>
      <c r="J193" s="256"/>
      <c r="K193" s="256"/>
      <c r="L193" s="256"/>
      <c r="M193" s="256"/>
      <c r="N193" s="256"/>
      <c r="O193" s="256"/>
      <c r="P193" s="256"/>
      <c r="Q193" s="256"/>
      <c r="R193" s="256"/>
      <c r="S193" s="256"/>
      <c r="T193" s="256"/>
      <c r="U193" s="256"/>
      <c r="V193" s="256"/>
      <c r="W193" s="256"/>
      <c r="X193" s="256"/>
      <c r="Y193" s="256"/>
      <c r="Z193" s="256"/>
      <c r="AA193" s="256"/>
      <c r="AB193" s="256"/>
      <c r="AC193" s="256"/>
      <c r="AD193" s="256"/>
      <c r="AE193" s="256"/>
      <c r="AF193" s="256"/>
      <c r="AG193" s="256"/>
      <c r="AH193" s="256"/>
      <c r="AI193" s="256"/>
      <c r="AJ193" s="256"/>
      <c r="AK193" s="256"/>
      <c r="AL193" s="256"/>
      <c r="AM193" s="256"/>
      <c r="AN193" s="256"/>
      <c r="AO193" s="256"/>
      <c r="AP193" s="257"/>
    </row>
    <row r="194" spans="1:42" s="18" customFormat="1" ht="15" customHeight="1" x14ac:dyDescent="0.25">
      <c r="A194" s="33"/>
      <c r="B194" s="255"/>
      <c r="C194" s="256"/>
      <c r="D194" s="256"/>
      <c r="E194" s="256"/>
      <c r="F194" s="256"/>
      <c r="G194" s="256"/>
      <c r="H194" s="256"/>
      <c r="I194" s="256"/>
      <c r="J194" s="256"/>
      <c r="K194" s="256"/>
      <c r="L194" s="256"/>
      <c r="M194" s="256"/>
      <c r="N194" s="256"/>
      <c r="O194" s="256"/>
      <c r="P194" s="256"/>
      <c r="Q194" s="256"/>
      <c r="R194" s="256"/>
      <c r="S194" s="256"/>
      <c r="T194" s="256"/>
      <c r="U194" s="256"/>
      <c r="V194" s="256"/>
      <c r="W194" s="256"/>
      <c r="X194" s="256"/>
      <c r="Y194" s="256"/>
      <c r="Z194" s="256"/>
      <c r="AA194" s="256"/>
      <c r="AB194" s="256"/>
      <c r="AC194" s="256"/>
      <c r="AD194" s="256"/>
      <c r="AE194" s="256"/>
      <c r="AF194" s="256"/>
      <c r="AG194" s="256"/>
      <c r="AH194" s="256"/>
      <c r="AI194" s="256"/>
      <c r="AJ194" s="256"/>
      <c r="AK194" s="256"/>
      <c r="AL194" s="256"/>
      <c r="AM194" s="256"/>
      <c r="AN194" s="256"/>
      <c r="AO194" s="256"/>
      <c r="AP194" s="257"/>
    </row>
    <row r="195" spans="1:42" s="18" customFormat="1" ht="15" customHeight="1" x14ac:dyDescent="0.25">
      <c r="A195" s="33"/>
      <c r="B195" s="255"/>
      <c r="C195" s="256"/>
      <c r="D195" s="256"/>
      <c r="E195" s="256"/>
      <c r="F195" s="256"/>
      <c r="G195" s="256"/>
      <c r="H195" s="256"/>
      <c r="I195" s="256"/>
      <c r="J195" s="256"/>
      <c r="K195" s="256"/>
      <c r="L195" s="256"/>
      <c r="M195" s="256"/>
      <c r="N195" s="256"/>
      <c r="O195" s="256"/>
      <c r="P195" s="256"/>
      <c r="Q195" s="256"/>
      <c r="R195" s="256"/>
      <c r="S195" s="256"/>
      <c r="T195" s="256"/>
      <c r="U195" s="256"/>
      <c r="V195" s="256"/>
      <c r="W195" s="256"/>
      <c r="X195" s="256"/>
      <c r="Y195" s="256"/>
      <c r="Z195" s="256"/>
      <c r="AA195" s="256"/>
      <c r="AB195" s="256"/>
      <c r="AC195" s="256"/>
      <c r="AD195" s="256"/>
      <c r="AE195" s="256"/>
      <c r="AF195" s="256"/>
      <c r="AG195" s="256"/>
      <c r="AH195" s="256"/>
      <c r="AI195" s="256"/>
      <c r="AJ195" s="256"/>
      <c r="AK195" s="256"/>
      <c r="AL195" s="256"/>
      <c r="AM195" s="256"/>
      <c r="AN195" s="256"/>
      <c r="AO195" s="256"/>
      <c r="AP195" s="257"/>
    </row>
    <row r="196" spans="1:42" s="18" customFormat="1" ht="15" customHeight="1" x14ac:dyDescent="0.25">
      <c r="A196" s="33"/>
      <c r="B196" s="255"/>
      <c r="C196" s="256"/>
      <c r="D196" s="256"/>
      <c r="E196" s="256"/>
      <c r="F196" s="256"/>
      <c r="G196" s="256"/>
      <c r="H196" s="256"/>
      <c r="I196" s="256"/>
      <c r="J196" s="256"/>
      <c r="K196" s="256"/>
      <c r="L196" s="256"/>
      <c r="M196" s="256"/>
      <c r="N196" s="256"/>
      <c r="O196" s="256"/>
      <c r="P196" s="256"/>
      <c r="Q196" s="256"/>
      <c r="R196" s="256"/>
      <c r="S196" s="256"/>
      <c r="T196" s="256"/>
      <c r="U196" s="256"/>
      <c r="V196" s="256"/>
      <c r="W196" s="256"/>
      <c r="X196" s="256"/>
      <c r="Y196" s="256"/>
      <c r="Z196" s="256"/>
      <c r="AA196" s="256"/>
      <c r="AB196" s="256"/>
      <c r="AC196" s="256"/>
      <c r="AD196" s="256"/>
      <c r="AE196" s="256"/>
      <c r="AF196" s="256"/>
      <c r="AG196" s="256"/>
      <c r="AH196" s="256"/>
      <c r="AI196" s="256"/>
      <c r="AJ196" s="256"/>
      <c r="AK196" s="256"/>
      <c r="AL196" s="256"/>
      <c r="AM196" s="256"/>
      <c r="AN196" s="256"/>
      <c r="AO196" s="256"/>
      <c r="AP196" s="257"/>
    </row>
    <row r="197" spans="1:42" s="18" customFormat="1" ht="15" customHeight="1" x14ac:dyDescent="0.25">
      <c r="A197" s="33"/>
      <c r="B197" s="255"/>
      <c r="C197" s="256"/>
      <c r="D197" s="256"/>
      <c r="E197" s="256"/>
      <c r="F197" s="256"/>
      <c r="G197" s="256"/>
      <c r="H197" s="256"/>
      <c r="I197" s="256"/>
      <c r="J197" s="256"/>
      <c r="K197" s="256"/>
      <c r="L197" s="256"/>
      <c r="M197" s="256"/>
      <c r="N197" s="256"/>
      <c r="O197" s="256"/>
      <c r="P197" s="256"/>
      <c r="Q197" s="256"/>
      <c r="R197" s="256"/>
      <c r="S197" s="256"/>
      <c r="T197" s="256"/>
      <c r="U197" s="256"/>
      <c r="V197" s="256"/>
      <c r="W197" s="256"/>
      <c r="X197" s="256"/>
      <c r="Y197" s="256"/>
      <c r="Z197" s="256"/>
      <c r="AA197" s="256"/>
      <c r="AB197" s="256"/>
      <c r="AC197" s="256"/>
      <c r="AD197" s="256"/>
      <c r="AE197" s="256"/>
      <c r="AF197" s="256"/>
      <c r="AG197" s="256"/>
      <c r="AH197" s="256"/>
      <c r="AI197" s="256"/>
      <c r="AJ197" s="256"/>
      <c r="AK197" s="256"/>
      <c r="AL197" s="256"/>
      <c r="AM197" s="256"/>
      <c r="AN197" s="256"/>
      <c r="AO197" s="256"/>
      <c r="AP197" s="257"/>
    </row>
    <row r="198" spans="1:42" s="18" customFormat="1" ht="15" customHeight="1" x14ac:dyDescent="0.25">
      <c r="A198" s="33"/>
      <c r="B198" s="255"/>
      <c r="C198" s="256"/>
      <c r="D198" s="256"/>
      <c r="E198" s="256"/>
      <c r="F198" s="256"/>
      <c r="G198" s="256"/>
      <c r="H198" s="256"/>
      <c r="I198" s="256"/>
      <c r="J198" s="256"/>
      <c r="K198" s="256"/>
      <c r="L198" s="256"/>
      <c r="M198" s="256"/>
      <c r="N198" s="256"/>
      <c r="O198" s="256"/>
      <c r="P198" s="256"/>
      <c r="Q198" s="256"/>
      <c r="R198" s="256"/>
      <c r="S198" s="256"/>
      <c r="T198" s="256"/>
      <c r="U198" s="256"/>
      <c r="V198" s="256"/>
      <c r="W198" s="256"/>
      <c r="X198" s="256"/>
      <c r="Y198" s="256"/>
      <c r="Z198" s="256"/>
      <c r="AA198" s="256"/>
      <c r="AB198" s="256"/>
      <c r="AC198" s="256"/>
      <c r="AD198" s="256"/>
      <c r="AE198" s="256"/>
      <c r="AF198" s="256"/>
      <c r="AG198" s="256"/>
      <c r="AH198" s="256"/>
      <c r="AI198" s="256"/>
      <c r="AJ198" s="256"/>
      <c r="AK198" s="256"/>
      <c r="AL198" s="256"/>
      <c r="AM198" s="256"/>
      <c r="AN198" s="256"/>
      <c r="AO198" s="256"/>
      <c r="AP198" s="257"/>
    </row>
    <row r="199" spans="1:42" s="18" customFormat="1" ht="15" customHeight="1" x14ac:dyDescent="0.25">
      <c r="A199" s="33"/>
      <c r="B199" s="255"/>
      <c r="C199" s="256"/>
      <c r="D199" s="256"/>
      <c r="E199" s="256"/>
      <c r="F199" s="256"/>
      <c r="G199" s="256"/>
      <c r="H199" s="256"/>
      <c r="I199" s="256"/>
      <c r="J199" s="256"/>
      <c r="K199" s="256"/>
      <c r="L199" s="256"/>
      <c r="M199" s="256"/>
      <c r="N199" s="256"/>
      <c r="O199" s="256"/>
      <c r="P199" s="256"/>
      <c r="Q199" s="256"/>
      <c r="R199" s="256"/>
      <c r="S199" s="256"/>
      <c r="T199" s="256"/>
      <c r="U199" s="256"/>
      <c r="V199" s="256"/>
      <c r="W199" s="256"/>
      <c r="X199" s="256"/>
      <c r="Y199" s="256"/>
      <c r="Z199" s="256"/>
      <c r="AA199" s="256"/>
      <c r="AB199" s="256"/>
      <c r="AC199" s="256"/>
      <c r="AD199" s="256"/>
      <c r="AE199" s="256"/>
      <c r="AF199" s="256"/>
      <c r="AG199" s="256"/>
      <c r="AH199" s="256"/>
      <c r="AI199" s="256"/>
      <c r="AJ199" s="256"/>
      <c r="AK199" s="256"/>
      <c r="AL199" s="256"/>
      <c r="AM199" s="256"/>
      <c r="AN199" s="256"/>
      <c r="AO199" s="256"/>
      <c r="AP199" s="257"/>
    </row>
    <row r="200" spans="1:42" s="18" customFormat="1" ht="15" customHeight="1" x14ac:dyDescent="0.25">
      <c r="A200" s="33"/>
      <c r="B200" s="255"/>
      <c r="C200" s="256"/>
      <c r="D200" s="256"/>
      <c r="E200" s="256"/>
      <c r="F200" s="256"/>
      <c r="G200" s="256"/>
      <c r="H200" s="256"/>
      <c r="I200" s="256"/>
      <c r="J200" s="256"/>
      <c r="K200" s="256"/>
      <c r="L200" s="256"/>
      <c r="M200" s="256"/>
      <c r="N200" s="256"/>
      <c r="O200" s="256"/>
      <c r="P200" s="256"/>
      <c r="Q200" s="256"/>
      <c r="R200" s="256"/>
      <c r="S200" s="256"/>
      <c r="T200" s="256"/>
      <c r="U200" s="256"/>
      <c r="V200" s="256"/>
      <c r="W200" s="256"/>
      <c r="X200" s="256"/>
      <c r="Y200" s="256"/>
      <c r="Z200" s="256"/>
      <c r="AA200" s="256"/>
      <c r="AB200" s="256"/>
      <c r="AC200" s="256"/>
      <c r="AD200" s="256"/>
      <c r="AE200" s="256"/>
      <c r="AF200" s="256"/>
      <c r="AG200" s="256"/>
      <c r="AH200" s="256"/>
      <c r="AI200" s="256"/>
      <c r="AJ200" s="256"/>
      <c r="AK200" s="256"/>
      <c r="AL200" s="256"/>
      <c r="AM200" s="256"/>
      <c r="AN200" s="256"/>
      <c r="AO200" s="256"/>
      <c r="AP200" s="257"/>
    </row>
    <row r="201" spans="1:42" s="18" customFormat="1" ht="15" customHeight="1" x14ac:dyDescent="0.25">
      <c r="A201" s="33"/>
      <c r="B201" s="255"/>
      <c r="C201" s="256"/>
      <c r="D201" s="256"/>
      <c r="E201" s="256"/>
      <c r="F201" s="256"/>
      <c r="G201" s="256"/>
      <c r="H201" s="256"/>
      <c r="I201" s="256"/>
      <c r="J201" s="256"/>
      <c r="K201" s="256"/>
      <c r="L201" s="256"/>
      <c r="M201" s="256"/>
      <c r="N201" s="256"/>
      <c r="O201" s="256"/>
      <c r="P201" s="256"/>
      <c r="Q201" s="256"/>
      <c r="R201" s="256"/>
      <c r="S201" s="256"/>
      <c r="T201" s="256"/>
      <c r="U201" s="256"/>
      <c r="V201" s="256"/>
      <c r="W201" s="256"/>
      <c r="X201" s="256"/>
      <c r="Y201" s="256"/>
      <c r="Z201" s="256"/>
      <c r="AA201" s="256"/>
      <c r="AB201" s="256"/>
      <c r="AC201" s="256"/>
      <c r="AD201" s="256"/>
      <c r="AE201" s="256"/>
      <c r="AF201" s="256"/>
      <c r="AG201" s="256"/>
      <c r="AH201" s="256"/>
      <c r="AI201" s="256"/>
      <c r="AJ201" s="256"/>
      <c r="AK201" s="256"/>
      <c r="AL201" s="256"/>
      <c r="AM201" s="256"/>
      <c r="AN201" s="256"/>
      <c r="AO201" s="256"/>
      <c r="AP201" s="257"/>
    </row>
    <row r="202" spans="1:42" s="18" customFormat="1" ht="15" customHeight="1" x14ac:dyDescent="0.25">
      <c r="A202" s="33"/>
      <c r="B202" s="258"/>
      <c r="C202" s="259"/>
      <c r="D202" s="259"/>
      <c r="E202" s="259"/>
      <c r="F202" s="259"/>
      <c r="G202" s="259"/>
      <c r="H202" s="259"/>
      <c r="I202" s="259"/>
      <c r="J202" s="259"/>
      <c r="K202" s="259"/>
      <c r="L202" s="259"/>
      <c r="M202" s="259"/>
      <c r="N202" s="259"/>
      <c r="O202" s="259"/>
      <c r="P202" s="259"/>
      <c r="Q202" s="259"/>
      <c r="R202" s="259"/>
      <c r="S202" s="259"/>
      <c r="T202" s="259"/>
      <c r="U202" s="259"/>
      <c r="V202" s="259"/>
      <c r="W202" s="259"/>
      <c r="X202" s="259"/>
      <c r="Y202" s="259"/>
      <c r="Z202" s="259"/>
      <c r="AA202" s="259"/>
      <c r="AB202" s="259"/>
      <c r="AC202" s="259"/>
      <c r="AD202" s="259"/>
      <c r="AE202" s="259"/>
      <c r="AF202" s="259"/>
      <c r="AG202" s="259"/>
      <c r="AH202" s="259"/>
      <c r="AI202" s="259"/>
      <c r="AJ202" s="259"/>
      <c r="AK202" s="259"/>
      <c r="AL202" s="259"/>
      <c r="AM202" s="259"/>
      <c r="AN202" s="259"/>
      <c r="AO202" s="259"/>
      <c r="AP202" s="260"/>
    </row>
    <row r="203" spans="1:42" s="18" customFormat="1" ht="4.5" customHeight="1" x14ac:dyDescent="0.25">
      <c r="A203" s="33"/>
    </row>
    <row r="204" spans="1:42" s="18" customFormat="1" ht="30.75" customHeight="1" x14ac:dyDescent="0.25">
      <c r="A204" s="33">
        <v>21</v>
      </c>
      <c r="B204" s="144" t="s">
        <v>142</v>
      </c>
      <c r="C204" s="144"/>
      <c r="D204" s="144"/>
      <c r="E204" s="144"/>
      <c r="F204" s="144"/>
      <c r="G204" s="144"/>
      <c r="H204" s="144"/>
      <c r="I204" s="144"/>
      <c r="J204" s="144"/>
      <c r="K204" s="144"/>
      <c r="L204" s="144"/>
      <c r="M204" s="144"/>
      <c r="N204" s="144"/>
      <c r="O204" s="144"/>
      <c r="P204" s="144"/>
      <c r="Q204" s="144"/>
      <c r="R204" s="144"/>
      <c r="S204" s="144"/>
      <c r="T204" s="144"/>
      <c r="U204" s="144"/>
      <c r="V204" s="144"/>
      <c r="W204" s="144"/>
      <c r="X204" s="144"/>
      <c r="Y204" s="144"/>
      <c r="Z204" s="144"/>
      <c r="AA204" s="144"/>
      <c r="AB204" s="144"/>
      <c r="AC204" s="144"/>
      <c r="AD204" s="144"/>
      <c r="AE204" s="144"/>
      <c r="AF204" s="144"/>
      <c r="AG204" s="144"/>
      <c r="AH204" s="144"/>
      <c r="AI204" s="144"/>
      <c r="AJ204" s="144"/>
      <c r="AK204" s="144"/>
      <c r="AL204" s="144"/>
      <c r="AM204" s="144"/>
      <c r="AN204" s="144"/>
      <c r="AO204" s="144"/>
      <c r="AP204" s="144"/>
    </row>
    <row r="205" spans="1:42" s="71" customFormat="1" ht="15" customHeight="1" x14ac:dyDescent="0.25">
      <c r="A205" s="78"/>
      <c r="B205" s="271" t="s">
        <v>203</v>
      </c>
      <c r="C205" s="271"/>
      <c r="D205" s="271"/>
      <c r="E205" s="271"/>
      <c r="F205" s="271"/>
      <c r="G205" s="271"/>
      <c r="H205" s="271"/>
      <c r="I205" s="271"/>
      <c r="J205" s="271"/>
      <c r="K205" s="271"/>
      <c r="L205" s="271"/>
      <c r="M205" s="271"/>
      <c r="N205" s="271"/>
      <c r="O205" s="271"/>
      <c r="P205" s="271"/>
      <c r="Q205" s="271"/>
      <c r="R205" s="271"/>
      <c r="S205" s="271"/>
      <c r="T205" s="271"/>
      <c r="U205" s="271"/>
      <c r="V205" s="271"/>
      <c r="W205" s="271"/>
      <c r="X205" s="271"/>
      <c r="Y205" s="271"/>
      <c r="Z205" s="271"/>
      <c r="AA205" s="271"/>
      <c r="AB205" s="271"/>
      <c r="AC205" s="271"/>
      <c r="AD205" s="271"/>
      <c r="AE205" s="271"/>
      <c r="AF205" s="271"/>
      <c r="AG205" s="271"/>
      <c r="AH205" s="271"/>
      <c r="AI205" s="271"/>
      <c r="AJ205" s="271"/>
      <c r="AK205" s="271"/>
      <c r="AL205" s="271"/>
      <c r="AM205" s="271"/>
      <c r="AN205" s="271"/>
      <c r="AO205" s="271"/>
      <c r="AP205" s="271"/>
    </row>
    <row r="206" spans="1:42" s="18" customFormat="1" ht="15" customHeight="1" x14ac:dyDescent="0.25">
      <c r="A206" s="33"/>
      <c r="B206" s="252"/>
      <c r="C206" s="253"/>
      <c r="D206" s="253"/>
      <c r="E206" s="253"/>
      <c r="F206" s="253"/>
      <c r="G206" s="253"/>
      <c r="H206" s="253"/>
      <c r="I206" s="253"/>
      <c r="J206" s="253"/>
      <c r="K206" s="253"/>
      <c r="L206" s="253"/>
      <c r="M206" s="253"/>
      <c r="N206" s="253"/>
      <c r="O206" s="253"/>
      <c r="P206" s="253"/>
      <c r="Q206" s="253"/>
      <c r="R206" s="253"/>
      <c r="S206" s="253"/>
      <c r="T206" s="253"/>
      <c r="U206" s="253"/>
      <c r="V206" s="253"/>
      <c r="W206" s="253"/>
      <c r="X206" s="253"/>
      <c r="Y206" s="253"/>
      <c r="Z206" s="253"/>
      <c r="AA206" s="253"/>
      <c r="AB206" s="253"/>
      <c r="AC206" s="253"/>
      <c r="AD206" s="253"/>
      <c r="AE206" s="253"/>
      <c r="AF206" s="253"/>
      <c r="AG206" s="253"/>
      <c r="AH206" s="253"/>
      <c r="AI206" s="253"/>
      <c r="AJ206" s="253"/>
      <c r="AK206" s="253"/>
      <c r="AL206" s="253"/>
      <c r="AM206" s="253"/>
      <c r="AN206" s="253"/>
      <c r="AO206" s="253"/>
      <c r="AP206" s="254"/>
    </row>
    <row r="207" spans="1:42" s="18" customFormat="1" ht="15" customHeight="1" x14ac:dyDescent="0.25">
      <c r="A207" s="33"/>
      <c r="B207" s="255"/>
      <c r="C207" s="256"/>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c r="AM207" s="256"/>
      <c r="AN207" s="256"/>
      <c r="AO207" s="256"/>
      <c r="AP207" s="257"/>
    </row>
    <row r="208" spans="1:42" s="18" customFormat="1" ht="15" customHeight="1" x14ac:dyDescent="0.25">
      <c r="A208" s="33"/>
      <c r="B208" s="255"/>
      <c r="C208" s="256"/>
      <c r="D208" s="256"/>
      <c r="E208" s="256"/>
      <c r="F208" s="256"/>
      <c r="G208" s="256"/>
      <c r="H208" s="256"/>
      <c r="I208" s="256"/>
      <c r="J208" s="256"/>
      <c r="K208" s="256"/>
      <c r="L208" s="256"/>
      <c r="M208" s="256"/>
      <c r="N208" s="256"/>
      <c r="O208" s="256"/>
      <c r="P208" s="256"/>
      <c r="Q208" s="256"/>
      <c r="R208" s="256"/>
      <c r="S208" s="256"/>
      <c r="T208" s="256"/>
      <c r="U208" s="256"/>
      <c r="V208" s="256"/>
      <c r="W208" s="256"/>
      <c r="X208" s="256"/>
      <c r="Y208" s="256"/>
      <c r="Z208" s="256"/>
      <c r="AA208" s="256"/>
      <c r="AB208" s="256"/>
      <c r="AC208" s="256"/>
      <c r="AD208" s="256"/>
      <c r="AE208" s="256"/>
      <c r="AF208" s="256"/>
      <c r="AG208" s="256"/>
      <c r="AH208" s="256"/>
      <c r="AI208" s="256"/>
      <c r="AJ208" s="256"/>
      <c r="AK208" s="256"/>
      <c r="AL208" s="256"/>
      <c r="AM208" s="256"/>
      <c r="AN208" s="256"/>
      <c r="AO208" s="256"/>
      <c r="AP208" s="257"/>
    </row>
    <row r="209" spans="1:42" s="18" customFormat="1" ht="15" customHeight="1" x14ac:dyDescent="0.25">
      <c r="A209" s="33"/>
      <c r="B209" s="255"/>
      <c r="C209" s="256"/>
      <c r="D209" s="256"/>
      <c r="E209" s="256"/>
      <c r="F209" s="256"/>
      <c r="G209" s="256"/>
      <c r="H209" s="256"/>
      <c r="I209" s="256"/>
      <c r="J209" s="256"/>
      <c r="K209" s="256"/>
      <c r="L209" s="256"/>
      <c r="M209" s="256"/>
      <c r="N209" s="256"/>
      <c r="O209" s="256"/>
      <c r="P209" s="256"/>
      <c r="Q209" s="256"/>
      <c r="R209" s="256"/>
      <c r="S209" s="256"/>
      <c r="T209" s="256"/>
      <c r="U209" s="256"/>
      <c r="V209" s="256"/>
      <c r="W209" s="256"/>
      <c r="X209" s="256"/>
      <c r="Y209" s="256"/>
      <c r="Z209" s="256"/>
      <c r="AA209" s="256"/>
      <c r="AB209" s="256"/>
      <c r="AC209" s="256"/>
      <c r="AD209" s="256"/>
      <c r="AE209" s="256"/>
      <c r="AF209" s="256"/>
      <c r="AG209" s="256"/>
      <c r="AH209" s="256"/>
      <c r="AI209" s="256"/>
      <c r="AJ209" s="256"/>
      <c r="AK209" s="256"/>
      <c r="AL209" s="256"/>
      <c r="AM209" s="256"/>
      <c r="AN209" s="256"/>
      <c r="AO209" s="256"/>
      <c r="AP209" s="257"/>
    </row>
    <row r="210" spans="1:42" s="18" customFormat="1" ht="15" customHeight="1" x14ac:dyDescent="0.25">
      <c r="A210" s="33"/>
      <c r="B210" s="255"/>
      <c r="C210" s="256"/>
      <c r="D210" s="256"/>
      <c r="E210" s="256"/>
      <c r="F210" s="256"/>
      <c r="G210" s="256"/>
      <c r="H210" s="256"/>
      <c r="I210" s="256"/>
      <c r="J210" s="256"/>
      <c r="K210" s="256"/>
      <c r="L210" s="256"/>
      <c r="M210" s="256"/>
      <c r="N210" s="256"/>
      <c r="O210" s="256"/>
      <c r="P210" s="256"/>
      <c r="Q210" s="256"/>
      <c r="R210" s="256"/>
      <c r="S210" s="256"/>
      <c r="T210" s="256"/>
      <c r="U210" s="256"/>
      <c r="V210" s="256"/>
      <c r="W210" s="256"/>
      <c r="X210" s="256"/>
      <c r="Y210" s="256"/>
      <c r="Z210" s="256"/>
      <c r="AA210" s="256"/>
      <c r="AB210" s="256"/>
      <c r="AC210" s="256"/>
      <c r="AD210" s="256"/>
      <c r="AE210" s="256"/>
      <c r="AF210" s="256"/>
      <c r="AG210" s="256"/>
      <c r="AH210" s="256"/>
      <c r="AI210" s="256"/>
      <c r="AJ210" s="256"/>
      <c r="AK210" s="256"/>
      <c r="AL210" s="256"/>
      <c r="AM210" s="256"/>
      <c r="AN210" s="256"/>
      <c r="AO210" s="256"/>
      <c r="AP210" s="257"/>
    </row>
    <row r="211" spans="1:42" s="18" customFormat="1" ht="15" customHeight="1" x14ac:dyDescent="0.25">
      <c r="A211" s="33"/>
      <c r="B211" s="255"/>
      <c r="C211" s="256"/>
      <c r="D211" s="256"/>
      <c r="E211" s="256"/>
      <c r="F211" s="256"/>
      <c r="G211" s="256"/>
      <c r="H211" s="256"/>
      <c r="I211" s="256"/>
      <c r="J211" s="256"/>
      <c r="K211" s="256"/>
      <c r="L211" s="256"/>
      <c r="M211" s="256"/>
      <c r="N211" s="256"/>
      <c r="O211" s="256"/>
      <c r="P211" s="256"/>
      <c r="Q211" s="256"/>
      <c r="R211" s="256"/>
      <c r="S211" s="256"/>
      <c r="T211" s="256"/>
      <c r="U211" s="256"/>
      <c r="V211" s="256"/>
      <c r="W211" s="256"/>
      <c r="X211" s="256"/>
      <c r="Y211" s="256"/>
      <c r="Z211" s="256"/>
      <c r="AA211" s="256"/>
      <c r="AB211" s="256"/>
      <c r="AC211" s="256"/>
      <c r="AD211" s="256"/>
      <c r="AE211" s="256"/>
      <c r="AF211" s="256"/>
      <c r="AG211" s="256"/>
      <c r="AH211" s="256"/>
      <c r="AI211" s="256"/>
      <c r="AJ211" s="256"/>
      <c r="AK211" s="256"/>
      <c r="AL211" s="256"/>
      <c r="AM211" s="256"/>
      <c r="AN211" s="256"/>
      <c r="AO211" s="256"/>
      <c r="AP211" s="257"/>
    </row>
    <row r="212" spans="1:42" s="18" customFormat="1" ht="15" customHeight="1" x14ac:dyDescent="0.25">
      <c r="A212" s="33"/>
      <c r="B212" s="255"/>
      <c r="C212" s="256"/>
      <c r="D212" s="256"/>
      <c r="E212" s="256"/>
      <c r="F212" s="256"/>
      <c r="G212" s="256"/>
      <c r="H212" s="256"/>
      <c r="I212" s="256"/>
      <c r="J212" s="256"/>
      <c r="K212" s="256"/>
      <c r="L212" s="256"/>
      <c r="M212" s="256"/>
      <c r="N212" s="256"/>
      <c r="O212" s="256"/>
      <c r="P212" s="256"/>
      <c r="Q212" s="256"/>
      <c r="R212" s="256"/>
      <c r="S212" s="256"/>
      <c r="T212" s="256"/>
      <c r="U212" s="256"/>
      <c r="V212" s="256"/>
      <c r="W212" s="256"/>
      <c r="X212" s="256"/>
      <c r="Y212" s="256"/>
      <c r="Z212" s="256"/>
      <c r="AA212" s="256"/>
      <c r="AB212" s="256"/>
      <c r="AC212" s="256"/>
      <c r="AD212" s="256"/>
      <c r="AE212" s="256"/>
      <c r="AF212" s="256"/>
      <c r="AG212" s="256"/>
      <c r="AH212" s="256"/>
      <c r="AI212" s="256"/>
      <c r="AJ212" s="256"/>
      <c r="AK212" s="256"/>
      <c r="AL212" s="256"/>
      <c r="AM212" s="256"/>
      <c r="AN212" s="256"/>
      <c r="AO212" s="256"/>
      <c r="AP212" s="257"/>
    </row>
    <row r="213" spans="1:42" s="18" customFormat="1" ht="15" customHeight="1" x14ac:dyDescent="0.25">
      <c r="A213" s="33"/>
      <c r="B213" s="255"/>
      <c r="C213" s="256"/>
      <c r="D213" s="256"/>
      <c r="E213" s="256"/>
      <c r="F213" s="256"/>
      <c r="G213" s="256"/>
      <c r="H213" s="256"/>
      <c r="I213" s="256"/>
      <c r="J213" s="256"/>
      <c r="K213" s="256"/>
      <c r="L213" s="256"/>
      <c r="M213" s="256"/>
      <c r="N213" s="256"/>
      <c r="O213" s="256"/>
      <c r="P213" s="256"/>
      <c r="Q213" s="256"/>
      <c r="R213" s="256"/>
      <c r="S213" s="256"/>
      <c r="T213" s="256"/>
      <c r="U213" s="256"/>
      <c r="V213" s="256"/>
      <c r="W213" s="256"/>
      <c r="X213" s="256"/>
      <c r="Y213" s="256"/>
      <c r="Z213" s="256"/>
      <c r="AA213" s="256"/>
      <c r="AB213" s="256"/>
      <c r="AC213" s="256"/>
      <c r="AD213" s="256"/>
      <c r="AE213" s="256"/>
      <c r="AF213" s="256"/>
      <c r="AG213" s="256"/>
      <c r="AH213" s="256"/>
      <c r="AI213" s="256"/>
      <c r="AJ213" s="256"/>
      <c r="AK213" s="256"/>
      <c r="AL213" s="256"/>
      <c r="AM213" s="256"/>
      <c r="AN213" s="256"/>
      <c r="AO213" s="256"/>
      <c r="AP213" s="257"/>
    </row>
    <row r="214" spans="1:42" s="18" customFormat="1" ht="15" customHeight="1" x14ac:dyDescent="0.25">
      <c r="A214" s="33"/>
      <c r="B214" s="255"/>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M214" s="256"/>
      <c r="AN214" s="256"/>
      <c r="AO214" s="256"/>
      <c r="AP214" s="257"/>
    </row>
    <row r="215" spans="1:42" s="18" customFormat="1" ht="15" customHeight="1" x14ac:dyDescent="0.25">
      <c r="A215" s="33"/>
      <c r="B215" s="255"/>
      <c r="C215" s="256"/>
      <c r="D215" s="256"/>
      <c r="E215" s="256"/>
      <c r="F215" s="256"/>
      <c r="G215" s="256"/>
      <c r="H215" s="256"/>
      <c r="I215" s="256"/>
      <c r="J215" s="256"/>
      <c r="K215" s="256"/>
      <c r="L215" s="256"/>
      <c r="M215" s="256"/>
      <c r="N215" s="256"/>
      <c r="O215" s="256"/>
      <c r="P215" s="256"/>
      <c r="Q215" s="256"/>
      <c r="R215" s="256"/>
      <c r="S215" s="256"/>
      <c r="T215" s="256"/>
      <c r="U215" s="256"/>
      <c r="V215" s="256"/>
      <c r="W215" s="256"/>
      <c r="X215" s="256"/>
      <c r="Y215" s="256"/>
      <c r="Z215" s="256"/>
      <c r="AA215" s="256"/>
      <c r="AB215" s="256"/>
      <c r="AC215" s="256"/>
      <c r="AD215" s="256"/>
      <c r="AE215" s="256"/>
      <c r="AF215" s="256"/>
      <c r="AG215" s="256"/>
      <c r="AH215" s="256"/>
      <c r="AI215" s="256"/>
      <c r="AJ215" s="256"/>
      <c r="AK215" s="256"/>
      <c r="AL215" s="256"/>
      <c r="AM215" s="256"/>
      <c r="AN215" s="256"/>
      <c r="AO215" s="256"/>
      <c r="AP215" s="257"/>
    </row>
    <row r="216" spans="1:42" s="18" customFormat="1" ht="15" customHeight="1" x14ac:dyDescent="0.25">
      <c r="A216" s="33"/>
      <c r="B216" s="255"/>
      <c r="C216" s="256"/>
      <c r="D216" s="256"/>
      <c r="E216" s="256"/>
      <c r="F216" s="256"/>
      <c r="G216" s="256"/>
      <c r="H216" s="256"/>
      <c r="I216" s="256"/>
      <c r="J216" s="256"/>
      <c r="K216" s="256"/>
      <c r="L216" s="256"/>
      <c r="M216" s="256"/>
      <c r="N216" s="256"/>
      <c r="O216" s="256"/>
      <c r="P216" s="256"/>
      <c r="Q216" s="256"/>
      <c r="R216" s="256"/>
      <c r="S216" s="256"/>
      <c r="T216" s="256"/>
      <c r="U216" s="256"/>
      <c r="V216" s="256"/>
      <c r="W216" s="256"/>
      <c r="X216" s="256"/>
      <c r="Y216" s="256"/>
      <c r="Z216" s="256"/>
      <c r="AA216" s="256"/>
      <c r="AB216" s="256"/>
      <c r="AC216" s="256"/>
      <c r="AD216" s="256"/>
      <c r="AE216" s="256"/>
      <c r="AF216" s="256"/>
      <c r="AG216" s="256"/>
      <c r="AH216" s="256"/>
      <c r="AI216" s="256"/>
      <c r="AJ216" s="256"/>
      <c r="AK216" s="256"/>
      <c r="AL216" s="256"/>
      <c r="AM216" s="256"/>
      <c r="AN216" s="256"/>
      <c r="AO216" s="256"/>
      <c r="AP216" s="257"/>
    </row>
    <row r="217" spans="1:42" s="18" customFormat="1" ht="15" customHeight="1" x14ac:dyDescent="0.25">
      <c r="A217" s="33"/>
      <c r="B217" s="255"/>
      <c r="C217" s="256"/>
      <c r="D217" s="256"/>
      <c r="E217" s="256"/>
      <c r="F217" s="256"/>
      <c r="G217" s="256"/>
      <c r="H217" s="256"/>
      <c r="I217" s="256"/>
      <c r="J217" s="256"/>
      <c r="K217" s="256"/>
      <c r="L217" s="256"/>
      <c r="M217" s="256"/>
      <c r="N217" s="256"/>
      <c r="O217" s="256"/>
      <c r="P217" s="256"/>
      <c r="Q217" s="256"/>
      <c r="R217" s="256"/>
      <c r="S217" s="256"/>
      <c r="T217" s="256"/>
      <c r="U217" s="256"/>
      <c r="V217" s="256"/>
      <c r="W217" s="256"/>
      <c r="X217" s="256"/>
      <c r="Y217" s="256"/>
      <c r="Z217" s="256"/>
      <c r="AA217" s="256"/>
      <c r="AB217" s="256"/>
      <c r="AC217" s="256"/>
      <c r="AD217" s="256"/>
      <c r="AE217" s="256"/>
      <c r="AF217" s="256"/>
      <c r="AG217" s="256"/>
      <c r="AH217" s="256"/>
      <c r="AI217" s="256"/>
      <c r="AJ217" s="256"/>
      <c r="AK217" s="256"/>
      <c r="AL217" s="256"/>
      <c r="AM217" s="256"/>
      <c r="AN217" s="256"/>
      <c r="AO217" s="256"/>
      <c r="AP217" s="257"/>
    </row>
    <row r="218" spans="1:42" s="18" customFormat="1" ht="15" customHeight="1" x14ac:dyDescent="0.25">
      <c r="A218" s="33"/>
      <c r="B218" s="258"/>
      <c r="C218" s="259"/>
      <c r="D218" s="259"/>
      <c r="E218" s="259"/>
      <c r="F218" s="259"/>
      <c r="G218" s="259"/>
      <c r="H218" s="259"/>
      <c r="I218" s="259"/>
      <c r="J218" s="259"/>
      <c r="K218" s="259"/>
      <c r="L218" s="259"/>
      <c r="M218" s="259"/>
      <c r="N218" s="259"/>
      <c r="O218" s="259"/>
      <c r="P218" s="259"/>
      <c r="Q218" s="259"/>
      <c r="R218" s="259"/>
      <c r="S218" s="259"/>
      <c r="T218" s="259"/>
      <c r="U218" s="259"/>
      <c r="V218" s="259"/>
      <c r="W218" s="259"/>
      <c r="X218" s="259"/>
      <c r="Y218" s="259"/>
      <c r="Z218" s="259"/>
      <c r="AA218" s="259"/>
      <c r="AB218" s="259"/>
      <c r="AC218" s="259"/>
      <c r="AD218" s="259"/>
      <c r="AE218" s="259"/>
      <c r="AF218" s="259"/>
      <c r="AG218" s="259"/>
      <c r="AH218" s="259"/>
      <c r="AI218" s="259"/>
      <c r="AJ218" s="259"/>
      <c r="AK218" s="259"/>
      <c r="AL218" s="259"/>
      <c r="AM218" s="259"/>
      <c r="AN218" s="259"/>
      <c r="AO218" s="259"/>
      <c r="AP218" s="260"/>
    </row>
    <row r="219" spans="1:42" s="21" customFormat="1" ht="4.5" customHeight="1" x14ac:dyDescent="0.25">
      <c r="A219" s="35"/>
      <c r="B219" s="51"/>
      <c r="C219" s="51"/>
      <c r="D219" s="51"/>
      <c r="E219" s="51"/>
      <c r="F219" s="51"/>
      <c r="G219" s="51"/>
      <c r="H219" s="51"/>
      <c r="I219" s="51"/>
      <c r="J219" s="51"/>
      <c r="K219" s="51"/>
      <c r="L219" s="51"/>
      <c r="M219" s="51"/>
      <c r="N219" s="51"/>
      <c r="O219" s="51"/>
      <c r="P219" s="51"/>
      <c r="Q219" s="51"/>
      <c r="R219" s="51"/>
      <c r="S219" s="51"/>
      <c r="T219" s="51"/>
      <c r="U219" s="51"/>
      <c r="V219" s="51"/>
      <c r="W219" s="51"/>
      <c r="X219" s="51"/>
      <c r="Y219" s="51"/>
      <c r="Z219" s="51"/>
      <c r="AA219" s="51"/>
      <c r="AB219" s="51"/>
      <c r="AC219" s="51"/>
      <c r="AD219" s="51"/>
      <c r="AE219" s="51"/>
      <c r="AF219" s="51"/>
      <c r="AG219" s="51"/>
      <c r="AH219" s="51"/>
      <c r="AI219" s="51"/>
      <c r="AJ219" s="51"/>
      <c r="AK219" s="51"/>
      <c r="AL219" s="51"/>
      <c r="AM219" s="51"/>
      <c r="AN219" s="51"/>
      <c r="AO219" s="51"/>
      <c r="AP219" s="51"/>
    </row>
    <row r="220" spans="1:42" s="21" customFormat="1" ht="12.75" customHeight="1" x14ac:dyDescent="0.25">
      <c r="A220" s="228"/>
      <c r="B220" s="228"/>
      <c r="C220" s="228"/>
      <c r="D220" s="228"/>
      <c r="E220" s="228"/>
      <c r="F220" s="228"/>
      <c r="G220" s="228"/>
      <c r="H220" s="228"/>
      <c r="I220" s="228"/>
      <c r="J220" s="228"/>
      <c r="K220" s="228"/>
      <c r="L220" s="228"/>
      <c r="M220" s="228"/>
      <c r="N220" s="228"/>
      <c r="O220" s="228"/>
      <c r="P220" s="228"/>
      <c r="Q220" s="228"/>
      <c r="R220" s="228"/>
      <c r="S220" s="228"/>
      <c r="T220" s="228"/>
      <c r="U220" s="228"/>
      <c r="V220" s="228"/>
      <c r="W220" s="228"/>
      <c r="X220" s="228"/>
      <c r="Y220" s="228"/>
      <c r="Z220" s="228"/>
      <c r="AA220" s="228"/>
      <c r="AB220" s="228"/>
      <c r="AC220" s="228"/>
      <c r="AD220" s="228"/>
      <c r="AE220" s="228"/>
      <c r="AF220" s="228"/>
      <c r="AG220" s="228"/>
      <c r="AH220" s="228"/>
      <c r="AI220" s="228"/>
      <c r="AJ220" s="228"/>
      <c r="AK220" s="228"/>
      <c r="AL220" s="228"/>
      <c r="AM220" s="228"/>
      <c r="AN220" s="228"/>
      <c r="AO220" s="228"/>
      <c r="AP220" s="228"/>
    </row>
    <row r="221" spans="1:42" s="18" customFormat="1" ht="4.5" customHeight="1" x14ac:dyDescent="0.25">
      <c r="A221" s="33"/>
    </row>
    <row r="222" spans="1:42" s="18" customFormat="1" ht="30.75" customHeight="1" x14ac:dyDescent="0.25">
      <c r="A222" s="33">
        <v>22</v>
      </c>
      <c r="B222" s="144" t="s">
        <v>143</v>
      </c>
      <c r="C222" s="280"/>
      <c r="D222" s="280"/>
      <c r="E222" s="280"/>
      <c r="F222" s="280"/>
      <c r="G222" s="280"/>
      <c r="H222" s="280"/>
      <c r="I222" s="280"/>
      <c r="J222" s="280"/>
      <c r="K222" s="280"/>
      <c r="L222" s="280"/>
      <c r="M222" s="280"/>
      <c r="N222" s="280"/>
      <c r="O222" s="280"/>
      <c r="P222" s="280"/>
      <c r="Q222" s="280"/>
      <c r="R222" s="280"/>
      <c r="S222" s="280"/>
      <c r="T222" s="280"/>
      <c r="U222" s="280"/>
      <c r="V222" s="280"/>
      <c r="W222" s="280"/>
      <c r="X222" s="280"/>
      <c r="Y222" s="280"/>
      <c r="Z222" s="280"/>
      <c r="AA222" s="280"/>
      <c r="AB222" s="280"/>
      <c r="AC222" s="280"/>
      <c r="AD222" s="280"/>
      <c r="AE222" s="280"/>
      <c r="AF222" s="280"/>
      <c r="AG222" s="280"/>
      <c r="AH222" s="280"/>
      <c r="AI222" s="280"/>
      <c r="AJ222" s="280"/>
      <c r="AK222" s="280"/>
      <c r="AL222" s="280"/>
      <c r="AM222" s="280"/>
      <c r="AN222" s="280"/>
      <c r="AO222" s="280"/>
      <c r="AP222" s="280"/>
    </row>
    <row r="223" spans="1:42" s="18" customFormat="1" ht="2.25" customHeight="1" x14ac:dyDescent="0.25">
      <c r="A223" s="33"/>
    </row>
    <row r="224" spans="1:42" s="18" customFormat="1" ht="12.75" customHeight="1" x14ac:dyDescent="0.25">
      <c r="A224" s="33"/>
      <c r="C224" s="122" t="s">
        <v>183</v>
      </c>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c r="AN224" s="122"/>
      <c r="AO224" s="122"/>
      <c r="AP224" s="122"/>
    </row>
    <row r="225" spans="1:42" s="18" customFormat="1" ht="2.25" customHeight="1" x14ac:dyDescent="0.25">
      <c r="A225" s="33"/>
    </row>
    <row r="226" spans="1:42" s="18" customFormat="1" ht="12.75" customHeight="1" x14ac:dyDescent="0.25">
      <c r="A226" s="33"/>
      <c r="C226" s="122" t="s">
        <v>184</v>
      </c>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c r="AN226" s="122"/>
      <c r="AO226" s="122"/>
      <c r="AP226" s="122"/>
    </row>
    <row r="227" spans="1:42" s="18" customFormat="1" ht="4.5" customHeight="1" x14ac:dyDescent="0.25">
      <c r="A227" s="33"/>
    </row>
    <row r="228" spans="1:42" s="18" customFormat="1" ht="16.5" customHeight="1" x14ac:dyDescent="0.25">
      <c r="A228" s="33">
        <v>23</v>
      </c>
      <c r="B228" s="199" t="s">
        <v>144</v>
      </c>
      <c r="C228" s="199"/>
      <c r="D228" s="199"/>
      <c r="E228" s="199"/>
      <c r="F228" s="199"/>
      <c r="G228" s="199"/>
      <c r="H228" s="199"/>
      <c r="I228" s="199"/>
      <c r="J228" s="199"/>
      <c r="K228" s="199"/>
      <c r="L228" s="199"/>
      <c r="M228" s="199"/>
      <c r="N228" s="199"/>
      <c r="O228" s="199"/>
      <c r="P228" s="199"/>
      <c r="Q228" s="199"/>
      <c r="R228" s="199"/>
      <c r="S228" s="199"/>
      <c r="T228" s="199"/>
      <c r="U228" s="199"/>
      <c r="V228" s="199"/>
      <c r="W228" s="199"/>
      <c r="X228" s="199"/>
      <c r="Y228" s="199"/>
      <c r="Z228" s="199"/>
      <c r="AA228" s="199"/>
      <c r="AB228" s="199"/>
      <c r="AC228" s="199"/>
      <c r="AD228" s="199"/>
      <c r="AE228" s="199"/>
      <c r="AF228" s="199"/>
      <c r="AG228" s="199"/>
      <c r="AH228" s="199"/>
      <c r="AI228" s="199"/>
      <c r="AJ228" s="199"/>
      <c r="AK228" s="199"/>
      <c r="AL228" s="199"/>
      <c r="AM228" s="199"/>
      <c r="AN228" s="199"/>
      <c r="AO228" s="199"/>
      <c r="AP228" s="199"/>
    </row>
    <row r="229" spans="1:42" s="18" customFormat="1" ht="12.75" customHeight="1" x14ac:dyDescent="0.25">
      <c r="A229" s="33"/>
      <c r="C229" s="122" t="s">
        <v>194</v>
      </c>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c r="AN229" s="122"/>
      <c r="AO229" s="122"/>
      <c r="AP229" s="122"/>
    </row>
    <row r="230" spans="1:42" s="18" customFormat="1" ht="2.25" customHeight="1" x14ac:dyDescent="0.25">
      <c r="A230" s="33"/>
    </row>
    <row r="231" spans="1:42" s="18" customFormat="1" ht="12.75" customHeight="1" x14ac:dyDescent="0.25">
      <c r="A231" s="33"/>
      <c r="C231" s="122" t="s">
        <v>124</v>
      </c>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c r="AN231" s="122"/>
      <c r="AO231" s="122"/>
      <c r="AP231" s="122"/>
    </row>
    <row r="232" spans="1:42" s="18" customFormat="1" ht="2.25" customHeight="1" x14ac:dyDescent="0.25">
      <c r="A232" s="33"/>
    </row>
    <row r="233" spans="1:42" s="18" customFormat="1" ht="12.75" customHeight="1" x14ac:dyDescent="0.25">
      <c r="A233" s="33"/>
      <c r="C233" s="122" t="s">
        <v>125</v>
      </c>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c r="AN233" s="122"/>
      <c r="AO233" s="122"/>
      <c r="AP233" s="122"/>
    </row>
    <row r="234" spans="1:42" s="71" customFormat="1" ht="2.25" customHeight="1" x14ac:dyDescent="0.25">
      <c r="A234" s="78"/>
    </row>
    <row r="235" spans="1:42" s="71" customFormat="1" ht="12.75" customHeight="1" x14ac:dyDescent="0.25">
      <c r="A235" s="78"/>
      <c r="C235" s="148" t="s">
        <v>204</v>
      </c>
      <c r="D235" s="148"/>
      <c r="E235" s="148"/>
      <c r="F235" s="148"/>
      <c r="G235" s="148"/>
      <c r="H235" s="148"/>
      <c r="I235" s="148"/>
      <c r="J235" s="148"/>
      <c r="K235" s="148"/>
      <c r="L235" s="148"/>
      <c r="M235" s="148"/>
      <c r="N235" s="148"/>
      <c r="O235" s="148"/>
      <c r="P235" s="148"/>
      <c r="Q235" s="148"/>
      <c r="R235" s="148"/>
      <c r="S235" s="148"/>
      <c r="T235" s="148"/>
      <c r="U235" s="148"/>
      <c r="V235" s="148"/>
      <c r="W235" s="148"/>
      <c r="X235" s="148"/>
      <c r="Y235" s="148"/>
      <c r="Z235" s="148"/>
      <c r="AA235" s="148"/>
      <c r="AB235" s="148"/>
      <c r="AC235" s="148"/>
      <c r="AD235" s="148"/>
      <c r="AE235" s="148"/>
      <c r="AF235" s="148"/>
      <c r="AG235" s="148"/>
      <c r="AH235" s="148"/>
      <c r="AI235" s="148"/>
      <c r="AJ235" s="148"/>
      <c r="AK235" s="148"/>
      <c r="AL235" s="148"/>
      <c r="AM235" s="148"/>
      <c r="AN235" s="148"/>
      <c r="AO235" s="148"/>
      <c r="AP235" s="148"/>
    </row>
    <row r="236" spans="1:42" s="18" customFormat="1" ht="2.25" customHeight="1" x14ac:dyDescent="0.25">
      <c r="A236" s="33"/>
    </row>
    <row r="237" spans="1:42" s="18" customFormat="1" ht="12.75" customHeight="1" x14ac:dyDescent="0.25">
      <c r="A237" s="33"/>
      <c r="C237" s="20" t="s">
        <v>145</v>
      </c>
      <c r="D237" s="20"/>
      <c r="E237" s="20"/>
      <c r="F237" s="52"/>
      <c r="G237" s="52"/>
      <c r="H237" s="52"/>
      <c r="I237" s="52"/>
      <c r="J237" s="243"/>
      <c r="K237" s="244"/>
      <c r="L237" s="244"/>
      <c r="M237" s="244"/>
      <c r="N237" s="244"/>
      <c r="O237" s="244"/>
      <c r="P237" s="244"/>
      <c r="Q237" s="244"/>
      <c r="R237" s="244"/>
      <c r="S237" s="244"/>
      <c r="T237" s="244"/>
      <c r="U237" s="244"/>
      <c r="V237" s="244"/>
      <c r="W237" s="244"/>
      <c r="X237" s="244"/>
      <c r="Y237" s="244"/>
      <c r="Z237" s="244"/>
      <c r="AA237" s="244"/>
      <c r="AB237" s="244"/>
      <c r="AC237" s="244"/>
      <c r="AD237" s="244"/>
      <c r="AE237" s="244"/>
      <c r="AF237" s="244"/>
      <c r="AG237" s="244"/>
      <c r="AH237" s="244"/>
      <c r="AI237" s="244"/>
      <c r="AJ237" s="244"/>
      <c r="AK237" s="244"/>
      <c r="AL237" s="244"/>
      <c r="AM237" s="244"/>
      <c r="AN237" s="244"/>
      <c r="AO237" s="244"/>
      <c r="AP237" s="245"/>
    </row>
    <row r="238" spans="1:42" s="18" customFormat="1" ht="4.5" customHeight="1" x14ac:dyDescent="0.25">
      <c r="A238" s="33"/>
      <c r="C238" s="20"/>
      <c r="D238" s="20"/>
      <c r="E238" s="20"/>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row>
    <row r="239" spans="1:42" s="18" customFormat="1" ht="30" customHeight="1" x14ac:dyDescent="0.25">
      <c r="A239" s="33">
        <v>24</v>
      </c>
      <c r="B239" s="144" t="s">
        <v>160</v>
      </c>
      <c r="C239" s="280"/>
      <c r="D239" s="280"/>
      <c r="E239" s="280"/>
      <c r="F239" s="280"/>
      <c r="G239" s="280"/>
      <c r="H239" s="280"/>
      <c r="I239" s="280"/>
      <c r="J239" s="280"/>
      <c r="K239" s="280"/>
      <c r="L239" s="280"/>
      <c r="M239" s="280"/>
      <c r="N239" s="280"/>
      <c r="O239" s="280"/>
      <c r="P239" s="280"/>
      <c r="Q239" s="280"/>
      <c r="R239" s="280"/>
      <c r="S239" s="280"/>
      <c r="T239" s="280"/>
      <c r="U239" s="280"/>
      <c r="V239" s="280"/>
      <c r="W239" s="280"/>
      <c r="X239" s="280"/>
      <c r="Y239" s="280"/>
      <c r="Z239" s="280"/>
      <c r="AA239" s="280"/>
      <c r="AB239" s="280"/>
      <c r="AC239" s="280"/>
      <c r="AD239" s="280"/>
      <c r="AE239" s="280"/>
      <c r="AF239" s="280"/>
      <c r="AG239" s="280"/>
      <c r="AH239" s="280"/>
      <c r="AI239" s="280"/>
      <c r="AJ239" s="280"/>
      <c r="AK239" s="280"/>
      <c r="AL239" s="280"/>
      <c r="AM239" s="280"/>
      <c r="AN239" s="280"/>
      <c r="AO239" s="280"/>
      <c r="AP239" s="280"/>
    </row>
    <row r="240" spans="1:42" s="18" customFormat="1" ht="4.5" customHeight="1" x14ac:dyDescent="0.25">
      <c r="A240" s="33"/>
      <c r="C240" s="20"/>
      <c r="D240" s="20"/>
      <c r="E240" s="20"/>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row>
    <row r="241" spans="1:46" s="18" customFormat="1" ht="12.75" customHeight="1" x14ac:dyDescent="0.25">
      <c r="A241" s="33"/>
      <c r="C241" s="122" t="s">
        <v>185</v>
      </c>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c r="AN241" s="122"/>
      <c r="AO241" s="122"/>
      <c r="AP241" s="122"/>
    </row>
    <row r="242" spans="1:46" s="18" customFormat="1" ht="2.25" customHeight="1" x14ac:dyDescent="0.25">
      <c r="A242" s="33"/>
      <c r="C242" s="20"/>
      <c r="D242" s="20"/>
      <c r="E242" s="20"/>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row>
    <row r="243" spans="1:46" s="18" customFormat="1" ht="12.75" customHeight="1" x14ac:dyDescent="0.25">
      <c r="A243" s="33"/>
      <c r="C243" s="122" t="s">
        <v>186</v>
      </c>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c r="AN243" s="122"/>
      <c r="AO243" s="122"/>
      <c r="AP243" s="122"/>
    </row>
    <row r="244" spans="1:46" s="18" customFormat="1" ht="4.5" customHeight="1" x14ac:dyDescent="0.25">
      <c r="A244" s="33"/>
      <c r="C244" s="20"/>
      <c r="D244" s="20"/>
      <c r="E244" s="20"/>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row>
    <row r="245" spans="1:46" s="18" customFormat="1" ht="17.25" customHeight="1" x14ac:dyDescent="0.25">
      <c r="A245" s="33">
        <v>25</v>
      </c>
      <c r="B245" s="280" t="s">
        <v>161</v>
      </c>
      <c r="C245" s="207"/>
      <c r="D245" s="207"/>
      <c r="E245" s="207"/>
      <c r="F245" s="207"/>
      <c r="G245" s="207"/>
      <c r="H245" s="207"/>
      <c r="I245" s="207"/>
      <c r="J245" s="207"/>
      <c r="K245" s="207"/>
      <c r="L245" s="207"/>
      <c r="M245" s="207"/>
      <c r="N245" s="207"/>
      <c r="O245" s="207"/>
      <c r="P245" s="207"/>
      <c r="Q245" s="207"/>
      <c r="R245" s="207"/>
      <c r="S245" s="207"/>
      <c r="T245" s="207"/>
      <c r="U245" s="207"/>
      <c r="V245" s="207"/>
      <c r="W245" s="207"/>
      <c r="X245" s="207"/>
      <c r="Y245" s="207"/>
      <c r="Z245" s="207"/>
      <c r="AA245" s="207"/>
      <c r="AB245" s="207"/>
      <c r="AC245" s="207"/>
      <c r="AD245" s="207"/>
      <c r="AE245" s="207"/>
      <c r="AF245" s="207"/>
      <c r="AG245" s="207"/>
      <c r="AH245" s="207"/>
      <c r="AI245" s="207"/>
      <c r="AJ245" s="207"/>
      <c r="AK245" s="207"/>
      <c r="AL245" s="207"/>
      <c r="AM245" s="207"/>
      <c r="AN245" s="207"/>
      <c r="AO245" s="207"/>
      <c r="AP245" s="207"/>
    </row>
    <row r="246" spans="1:46" s="18" customFormat="1" ht="2.25" customHeight="1" x14ac:dyDescent="0.25">
      <c r="A246" s="33"/>
    </row>
    <row r="247" spans="1:46" s="18" customFormat="1" ht="15" customHeight="1" x14ac:dyDescent="0.25">
      <c r="A247" s="33"/>
      <c r="B247" s="177"/>
      <c r="C247" s="178"/>
      <c r="D247" s="178"/>
      <c r="E247" s="179"/>
      <c r="G247" s="18" t="s">
        <v>242</v>
      </c>
    </row>
    <row r="248" spans="1:46" s="71" customFormat="1" ht="6" customHeight="1" x14ac:dyDescent="0.25">
      <c r="A248" s="78"/>
      <c r="B248" s="83"/>
      <c r="C248" s="83"/>
      <c r="D248" s="83"/>
      <c r="E248" s="83"/>
    </row>
    <row r="249" spans="1:46" s="71" customFormat="1" ht="15" customHeight="1" x14ac:dyDescent="0.25">
      <c r="A249" s="35">
        <v>26</v>
      </c>
      <c r="B249" s="232" t="s">
        <v>205</v>
      </c>
      <c r="C249" s="232"/>
      <c r="D249" s="232"/>
      <c r="E249" s="232"/>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5"/>
      <c r="AR249" s="5"/>
      <c r="AS249" s="5"/>
      <c r="AT249" s="5"/>
    </row>
    <row r="250" spans="1:46" s="71" customFormat="1" ht="2.25" customHeight="1" x14ac:dyDescent="0.25">
      <c r="A250" s="35"/>
      <c r="B250" s="50"/>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c r="AA250" s="50"/>
      <c r="AB250" s="50"/>
      <c r="AC250" s="50"/>
      <c r="AD250" s="50"/>
      <c r="AE250" s="50"/>
      <c r="AF250" s="50"/>
      <c r="AG250" s="50"/>
      <c r="AH250" s="50"/>
      <c r="AI250" s="50"/>
      <c r="AJ250" s="50"/>
      <c r="AK250" s="50"/>
      <c r="AL250" s="50"/>
      <c r="AM250" s="50"/>
      <c r="AN250" s="50"/>
      <c r="AO250" s="50"/>
      <c r="AP250" s="50"/>
      <c r="AQ250" s="5"/>
      <c r="AR250" s="5"/>
      <c r="AS250" s="5"/>
      <c r="AT250" s="5"/>
    </row>
    <row r="251" spans="1:46" s="71" customFormat="1" ht="15" customHeight="1" x14ac:dyDescent="0.25">
      <c r="A251" s="35"/>
      <c r="B251" s="233"/>
      <c r="C251" s="233"/>
      <c r="D251" s="233"/>
      <c r="E251" s="233"/>
      <c r="F251" s="50"/>
      <c r="G251" s="49" t="s">
        <v>206</v>
      </c>
      <c r="H251" s="49"/>
      <c r="I251" s="49"/>
      <c r="J251" s="50"/>
      <c r="K251" s="50"/>
      <c r="L251" s="50"/>
      <c r="M251" s="50"/>
      <c r="N251" s="50"/>
      <c r="O251" s="50"/>
      <c r="P251" s="50"/>
      <c r="Q251" s="50"/>
      <c r="R251" s="50"/>
      <c r="S251" s="50"/>
      <c r="T251" s="50"/>
      <c r="U251" s="50"/>
      <c r="V251" s="50"/>
      <c r="W251" s="50"/>
      <c r="X251" s="50"/>
      <c r="Y251" s="50"/>
      <c r="Z251" s="50"/>
      <c r="AA251" s="50"/>
      <c r="AB251" s="50"/>
      <c r="AC251" s="50"/>
      <c r="AD251" s="50"/>
      <c r="AE251" s="50"/>
      <c r="AF251" s="50"/>
      <c r="AG251" s="50"/>
      <c r="AH251" s="50"/>
      <c r="AI251" s="50"/>
      <c r="AJ251" s="50"/>
      <c r="AK251" s="50"/>
      <c r="AL251" s="50"/>
      <c r="AM251" s="50"/>
      <c r="AN251" s="50"/>
      <c r="AO251" s="50"/>
      <c r="AP251" s="50"/>
      <c r="AQ251" s="5"/>
      <c r="AR251" s="5"/>
      <c r="AS251" s="5"/>
      <c r="AT251" s="5"/>
    </row>
    <row r="252" spans="1:46" s="71" customFormat="1" ht="6" customHeight="1" x14ac:dyDescent="0.25">
      <c r="A252" s="78"/>
      <c r="B252" s="83"/>
      <c r="C252" s="83"/>
      <c r="D252" s="83"/>
      <c r="E252" s="83"/>
    </row>
    <row r="253" spans="1:46" s="18" customFormat="1" ht="4.5" customHeight="1" x14ac:dyDescent="0.25">
      <c r="A253" s="33"/>
    </row>
    <row r="254" spans="1:46" s="18" customFormat="1" ht="15" customHeight="1" x14ac:dyDescent="0.25">
      <c r="A254" s="33"/>
      <c r="B254" s="154" t="s">
        <v>79</v>
      </c>
      <c r="C254" s="154"/>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5"/>
    </row>
    <row r="255" spans="1:46" s="18" customFormat="1" ht="4.5" customHeight="1" x14ac:dyDescent="0.25">
      <c r="A255" s="33"/>
    </row>
    <row r="256" spans="1:46" s="18" customFormat="1" ht="4.5" customHeight="1" x14ac:dyDescent="0.25">
      <c r="A256" s="33"/>
    </row>
    <row r="257" spans="1:43" s="18" customFormat="1" ht="15" customHeight="1" x14ac:dyDescent="0.25">
      <c r="A257" s="33">
        <v>27</v>
      </c>
      <c r="B257" s="199" t="s">
        <v>230</v>
      </c>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c r="AN257" s="122"/>
      <c r="AO257" s="122"/>
      <c r="AP257" s="122"/>
    </row>
    <row r="258" spans="1:43" s="18" customFormat="1" ht="2.25" customHeight="1" x14ac:dyDescent="0.25">
      <c r="A258" s="33"/>
    </row>
    <row r="259" spans="1:43" s="18" customFormat="1" ht="12.75" customHeight="1" x14ac:dyDescent="0.25">
      <c r="A259" s="33"/>
      <c r="B259" s="293" t="s">
        <v>162</v>
      </c>
      <c r="C259" s="293"/>
      <c r="D259" s="293"/>
      <c r="E259" s="293"/>
      <c r="F259" s="293"/>
      <c r="G259" s="293"/>
      <c r="H259" s="293"/>
      <c r="I259" s="293"/>
      <c r="J259" s="293"/>
      <c r="K259" s="293"/>
      <c r="L259" s="293"/>
      <c r="M259" s="293"/>
      <c r="N259" s="293"/>
      <c r="O259" s="293"/>
      <c r="P259" s="293"/>
      <c r="Q259" s="293"/>
      <c r="R259" s="293"/>
      <c r="S259" s="293"/>
      <c r="T259" s="293"/>
      <c r="U259" s="293"/>
      <c r="V259" s="293"/>
      <c r="W259" s="293"/>
      <c r="X259" s="293"/>
      <c r="Y259" s="293"/>
      <c r="Z259" s="293"/>
      <c r="AA259" s="293"/>
      <c r="AB259" s="293"/>
      <c r="AC259" s="293"/>
      <c r="AD259" s="293"/>
      <c r="AE259" s="293"/>
      <c r="AF259" s="293"/>
      <c r="AG259" s="293"/>
      <c r="AH259" s="293"/>
      <c r="AI259" s="293"/>
      <c r="AJ259" s="293"/>
      <c r="AK259" s="293"/>
      <c r="AL259" s="293"/>
      <c r="AM259" s="293"/>
      <c r="AN259" s="293"/>
      <c r="AO259" s="293"/>
      <c r="AP259" s="293"/>
    </row>
    <row r="260" spans="1:43" s="18" customFormat="1" ht="2.25" customHeight="1" x14ac:dyDescent="0.25">
      <c r="A260" s="33"/>
    </row>
    <row r="261" spans="1:43" s="18" customFormat="1" ht="15" customHeight="1" x14ac:dyDescent="0.25">
      <c r="A261" s="33"/>
      <c r="B261" s="156" t="s">
        <v>16</v>
      </c>
      <c r="C261" s="122"/>
      <c r="D261" s="122"/>
      <c r="E261" s="122"/>
      <c r="F261" s="122"/>
      <c r="G261" s="122"/>
      <c r="H261" s="122"/>
      <c r="I261" s="122"/>
      <c r="J261" s="122"/>
      <c r="K261" s="122"/>
      <c r="L261" s="122"/>
      <c r="M261" s="122"/>
      <c r="N261" s="122"/>
      <c r="O261" s="122"/>
      <c r="Q261" s="177"/>
      <c r="R261" s="235"/>
      <c r="S261" s="235"/>
      <c r="T261" s="236"/>
      <c r="AQ261" s="18">
        <f>Q261*0.8*2</f>
        <v>0</v>
      </c>
    </row>
    <row r="262" spans="1:43" s="18" customFormat="1" ht="2.25" customHeight="1" x14ac:dyDescent="0.25">
      <c r="A262" s="33"/>
    </row>
    <row r="263" spans="1:43" s="18" customFormat="1" ht="28.2" customHeight="1" x14ac:dyDescent="0.25">
      <c r="A263" s="33"/>
      <c r="B263" s="123" t="s">
        <v>37</v>
      </c>
      <c r="C263" s="156"/>
      <c r="D263" s="156"/>
      <c r="E263" s="156"/>
      <c r="F263" s="156"/>
      <c r="G263" s="156"/>
      <c r="H263" s="156"/>
      <c r="I263" s="156"/>
      <c r="J263" s="156"/>
      <c r="K263" s="156"/>
      <c r="L263" s="156"/>
      <c r="M263" s="156"/>
      <c r="N263" s="156"/>
      <c r="O263" s="156"/>
      <c r="Q263" s="177"/>
      <c r="R263" s="235"/>
      <c r="S263" s="235"/>
      <c r="T263" s="236"/>
      <c r="AQ263" s="18">
        <f>Q263*2</f>
        <v>0</v>
      </c>
    </row>
    <row r="264" spans="1:43" s="18" customFormat="1" ht="2.25" customHeight="1" x14ac:dyDescent="0.25">
      <c r="A264" s="33"/>
    </row>
    <row r="265" spans="1:43" s="18" customFormat="1" ht="15" customHeight="1" x14ac:dyDescent="0.25">
      <c r="A265" s="33"/>
      <c r="B265" s="156" t="s">
        <v>17</v>
      </c>
      <c r="C265" s="122"/>
      <c r="D265" s="122"/>
      <c r="E265" s="122"/>
      <c r="F265" s="122"/>
      <c r="G265" s="122"/>
      <c r="H265" s="122"/>
      <c r="I265" s="122"/>
      <c r="J265" s="122"/>
      <c r="K265" s="122"/>
      <c r="L265" s="122"/>
      <c r="M265" s="122"/>
      <c r="N265" s="122"/>
      <c r="O265" s="122"/>
      <c r="Q265" s="173">
        <f>SUM(Q261,Q263)</f>
        <v>0</v>
      </c>
      <c r="R265" s="277"/>
      <c r="S265" s="277"/>
      <c r="T265" s="278"/>
      <c r="AQ265" s="18">
        <f>SUM(AQ261,AQ263)</f>
        <v>0</v>
      </c>
    </row>
    <row r="266" spans="1:43" s="18" customFormat="1" ht="2.25" customHeight="1" x14ac:dyDescent="0.25">
      <c r="A266" s="33"/>
    </row>
    <row r="267" spans="1:43" s="18" customFormat="1" ht="15" customHeight="1" x14ac:dyDescent="0.25">
      <c r="A267" s="33"/>
      <c r="B267" s="123" t="s">
        <v>223</v>
      </c>
      <c r="C267" s="124"/>
      <c r="D267" s="124"/>
      <c r="E267" s="124"/>
      <c r="F267" s="124"/>
      <c r="G267" s="124"/>
      <c r="H267" s="124"/>
      <c r="I267" s="124"/>
      <c r="J267" s="124"/>
      <c r="K267" s="124"/>
      <c r="L267" s="124"/>
      <c r="M267" s="124"/>
      <c r="N267" s="124"/>
      <c r="O267" s="124"/>
    </row>
    <row r="268" spans="1:43" s="18" customFormat="1" ht="15" customHeight="1" x14ac:dyDescent="0.25">
      <c r="A268" s="33"/>
      <c r="B268" s="124"/>
      <c r="C268" s="124"/>
      <c r="D268" s="124"/>
      <c r="E268" s="124"/>
      <c r="F268" s="124"/>
      <c r="G268" s="124"/>
      <c r="H268" s="124"/>
      <c r="I268" s="124"/>
      <c r="J268" s="124"/>
      <c r="K268" s="124"/>
      <c r="L268" s="124"/>
      <c r="M268" s="124"/>
      <c r="N268" s="124"/>
      <c r="O268" s="124"/>
      <c r="Q268" s="177"/>
      <c r="R268" s="235"/>
      <c r="S268" s="235"/>
      <c r="T268" s="236"/>
    </row>
    <row r="269" spans="1:43" s="18" customFormat="1" ht="2.25" customHeight="1" x14ac:dyDescent="0.25">
      <c r="A269" s="33"/>
    </row>
    <row r="270" spans="1:43" s="18" customFormat="1" ht="15" customHeight="1" x14ac:dyDescent="0.25">
      <c r="A270" s="33"/>
      <c r="B270" s="123" t="s">
        <v>99</v>
      </c>
      <c r="C270" s="122"/>
      <c r="D270" s="122"/>
      <c r="E270" s="122"/>
      <c r="F270" s="122"/>
      <c r="G270" s="122"/>
      <c r="H270" s="122"/>
      <c r="I270" s="122"/>
      <c r="J270" s="122"/>
      <c r="K270" s="122"/>
      <c r="L270" s="122"/>
      <c r="M270" s="122"/>
      <c r="N270" s="122"/>
      <c r="O270" s="122"/>
    </row>
    <row r="271" spans="1:43" s="18" customFormat="1" ht="15" customHeight="1" x14ac:dyDescent="0.25">
      <c r="A271" s="33"/>
      <c r="B271" s="122"/>
      <c r="C271" s="122"/>
      <c r="D271" s="122"/>
      <c r="E271" s="122"/>
      <c r="F271" s="122"/>
      <c r="G271" s="122"/>
      <c r="H271" s="122"/>
      <c r="I271" s="122"/>
      <c r="J271" s="122"/>
      <c r="K271" s="122"/>
      <c r="L271" s="122"/>
      <c r="M271" s="122"/>
      <c r="N271" s="122"/>
      <c r="O271" s="122"/>
      <c r="Q271" s="229">
        <f>Q265-Q268</f>
        <v>0</v>
      </c>
      <c r="R271" s="230"/>
      <c r="S271" s="230"/>
      <c r="T271" s="231"/>
    </row>
    <row r="272" spans="1:43" s="18" customFormat="1" ht="4.5" customHeight="1" x14ac:dyDescent="0.25">
      <c r="A272" s="33"/>
    </row>
    <row r="273" spans="1:46" s="18" customFormat="1" ht="15" customHeight="1" x14ac:dyDescent="0.25">
      <c r="A273" s="33">
        <v>28</v>
      </c>
      <c r="B273" s="199" t="s">
        <v>146</v>
      </c>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c r="AN273" s="122"/>
      <c r="AO273" s="122"/>
      <c r="AP273" s="122"/>
    </row>
    <row r="274" spans="1:46" s="18" customFormat="1" ht="2.25" customHeight="1" x14ac:dyDescent="0.25">
      <c r="A274" s="33"/>
    </row>
    <row r="275" spans="1:46" s="18" customFormat="1" ht="15" customHeight="1" x14ac:dyDescent="0.25">
      <c r="A275" s="33"/>
      <c r="B275" s="177"/>
      <c r="C275" s="178"/>
      <c r="D275" s="178"/>
      <c r="E275" s="179"/>
      <c r="G275" s="18" t="s">
        <v>206</v>
      </c>
    </row>
    <row r="276" spans="1:46" s="18" customFormat="1" ht="4.5" customHeight="1" x14ac:dyDescent="0.25">
      <c r="A276" s="33"/>
    </row>
    <row r="277" spans="1:46" s="18" customFormat="1" ht="15" customHeight="1" x14ac:dyDescent="0.25">
      <c r="A277" s="33">
        <v>29</v>
      </c>
      <c r="B277" s="199" t="s">
        <v>80</v>
      </c>
      <c r="C277" s="199"/>
      <c r="D277" s="199"/>
      <c r="E277" s="199"/>
      <c r="F277" s="199"/>
      <c r="G277" s="199"/>
      <c r="H277" s="199"/>
      <c r="I277" s="199"/>
      <c r="J277" s="199"/>
      <c r="K277" s="199"/>
      <c r="L277" s="199"/>
      <c r="M277" s="199"/>
      <c r="N277" s="199"/>
      <c r="O277" s="199"/>
      <c r="P277" s="199"/>
      <c r="Q277" s="199"/>
      <c r="R277" s="199"/>
      <c r="S277" s="199"/>
      <c r="T277" s="199"/>
      <c r="U277" s="199"/>
      <c r="V277" s="199"/>
      <c r="W277" s="199"/>
      <c r="X277" s="199"/>
      <c r="Y277" s="199"/>
      <c r="Z277" s="199"/>
      <c r="AA277" s="199"/>
      <c r="AB277" s="199"/>
      <c r="AC277" s="199"/>
      <c r="AD277" s="199"/>
      <c r="AE277" s="199"/>
      <c r="AF277" s="199"/>
      <c r="AG277" s="199"/>
      <c r="AH277" s="199"/>
      <c r="AI277" s="199"/>
      <c r="AJ277" s="199"/>
      <c r="AK277" s="199"/>
      <c r="AL277" s="199"/>
      <c r="AM277" s="199"/>
      <c r="AN277" s="199"/>
      <c r="AO277" s="199"/>
      <c r="AP277" s="199"/>
    </row>
    <row r="278" spans="1:46" s="18" customFormat="1" ht="2.25" customHeight="1" x14ac:dyDescent="0.25">
      <c r="A278" s="33"/>
    </row>
    <row r="279" spans="1:46" s="18" customFormat="1" ht="15" customHeight="1" x14ac:dyDescent="0.25">
      <c r="A279" s="33"/>
      <c r="B279" s="177"/>
      <c r="C279" s="178"/>
      <c r="D279" s="178"/>
      <c r="E279" s="179"/>
      <c r="G279" s="18" t="s">
        <v>243</v>
      </c>
    </row>
    <row r="280" spans="1:46" s="18" customFormat="1" ht="4.5" customHeight="1" x14ac:dyDescent="0.25">
      <c r="A280" s="33"/>
    </row>
    <row r="281" spans="1:46" s="18" customFormat="1" ht="15" customHeight="1" x14ac:dyDescent="0.25">
      <c r="A281" s="35">
        <v>30</v>
      </c>
      <c r="B281" s="130" t="s">
        <v>81</v>
      </c>
      <c r="C281" s="124"/>
      <c r="D281" s="124"/>
      <c r="E281" s="124"/>
      <c r="F281" s="124"/>
      <c r="G281" s="124"/>
      <c r="H281" s="124"/>
      <c r="I281" s="124"/>
      <c r="J281" s="124"/>
      <c r="K281" s="124"/>
      <c r="L281" s="124"/>
      <c r="M281" s="124"/>
      <c r="N281" s="124"/>
      <c r="O281" s="124"/>
      <c r="P281" s="124"/>
      <c r="Q281" s="124"/>
      <c r="R281" s="124"/>
      <c r="S281" s="124"/>
      <c r="T281" s="124"/>
      <c r="U281" s="124"/>
      <c r="V281" s="124"/>
      <c r="W281" s="124"/>
      <c r="X281" s="124"/>
      <c r="Y281" s="124"/>
      <c r="Z281" s="124"/>
      <c r="AA281" s="124"/>
      <c r="AB281" s="124"/>
      <c r="AC281" s="124"/>
      <c r="AD281" s="124"/>
      <c r="AE281" s="124"/>
      <c r="AF281" s="124"/>
      <c r="AG281" s="124"/>
      <c r="AH281" s="124"/>
      <c r="AI281" s="124"/>
      <c r="AJ281" s="124"/>
      <c r="AK281" s="124"/>
      <c r="AL281" s="124"/>
      <c r="AM281" s="124"/>
      <c r="AN281" s="124"/>
      <c r="AO281" s="124"/>
      <c r="AP281" s="124"/>
    </row>
    <row r="282" spans="1:46" s="18" customFormat="1" ht="2.25" customHeight="1" x14ac:dyDescent="0.25">
      <c r="A282" s="33"/>
    </row>
    <row r="283" spans="1:46" s="18" customFormat="1" ht="15" customHeight="1" x14ac:dyDescent="0.25">
      <c r="A283" s="33"/>
      <c r="B283" s="123" t="s">
        <v>18</v>
      </c>
      <c r="C283" s="122"/>
      <c r="D283" s="122"/>
      <c r="E283" s="122"/>
      <c r="F283" s="122"/>
      <c r="G283" s="122"/>
      <c r="H283" s="122"/>
      <c r="I283" s="122"/>
      <c r="J283" s="122"/>
      <c r="K283" s="122"/>
      <c r="L283" s="122"/>
      <c r="M283" s="122"/>
      <c r="N283" s="122"/>
      <c r="O283" s="122"/>
      <c r="Q283" s="177"/>
      <c r="R283" s="235"/>
      <c r="S283" s="235"/>
      <c r="T283" s="236"/>
      <c r="U283" s="237" t="s">
        <v>82</v>
      </c>
      <c r="V283" s="124"/>
      <c r="AQ283" s="5">
        <f>IF(Q283=0,0,IF(Q283&lt;25,42,IF(Q283&lt;49,84,IF(Q283&lt;73,126,IF(Q283&lt;96,168,210)))))</f>
        <v>0</v>
      </c>
      <c r="AR283" s="5"/>
      <c r="AS283" s="5"/>
      <c r="AT283" s="5"/>
    </row>
    <row r="284" spans="1:46" s="18" customFormat="1" ht="2.25" customHeight="1" x14ac:dyDescent="0.25">
      <c r="A284" s="33"/>
      <c r="N284" s="25"/>
      <c r="AQ284" s="5"/>
      <c r="AR284" s="5"/>
      <c r="AS284" s="5"/>
      <c r="AT284" s="5"/>
    </row>
    <row r="285" spans="1:46" s="18" customFormat="1" ht="15" customHeight="1" x14ac:dyDescent="0.25">
      <c r="A285" s="33"/>
      <c r="B285" s="123" t="s">
        <v>19</v>
      </c>
      <c r="C285" s="122"/>
      <c r="D285" s="122"/>
      <c r="E285" s="122"/>
      <c r="F285" s="122"/>
      <c r="G285" s="122"/>
      <c r="H285" s="122"/>
      <c r="I285" s="122"/>
      <c r="J285" s="122"/>
      <c r="K285" s="122"/>
      <c r="L285" s="122"/>
      <c r="M285" s="122"/>
      <c r="N285" s="122"/>
      <c r="O285" s="122"/>
      <c r="Q285" s="177"/>
      <c r="R285" s="235"/>
      <c r="S285" s="235"/>
      <c r="T285" s="236"/>
      <c r="U285" s="237" t="s">
        <v>82</v>
      </c>
      <c r="V285" s="124"/>
      <c r="AQ285" s="5">
        <f>IF(Q285=0,0,IF(Q285&lt;25,42,IF(Q285&lt;49,84,IF(Q285&lt;73,126,IF(Q285&lt;96,168,210)))))</f>
        <v>0</v>
      </c>
      <c r="AR285" s="5"/>
      <c r="AS285" s="5"/>
      <c r="AT285" s="5"/>
    </row>
    <row r="286" spans="1:46" s="18" customFormat="1" ht="2.25" customHeight="1" x14ac:dyDescent="0.25">
      <c r="A286" s="33"/>
      <c r="N286" s="25"/>
      <c r="AQ286" s="5"/>
      <c r="AR286" s="5"/>
      <c r="AS286" s="5"/>
      <c r="AT286" s="5"/>
    </row>
    <row r="287" spans="1:46" s="18" customFormat="1" ht="15" customHeight="1" x14ac:dyDescent="0.25">
      <c r="A287" s="33"/>
      <c r="B287" s="123" t="s">
        <v>103</v>
      </c>
      <c r="C287" s="122"/>
      <c r="D287" s="122"/>
      <c r="E287" s="122"/>
      <c r="F287" s="122"/>
      <c r="G287" s="122"/>
      <c r="H287" s="122"/>
      <c r="I287" s="122"/>
      <c r="J287" s="122"/>
      <c r="K287" s="122"/>
      <c r="L287" s="122"/>
      <c r="M287" s="122"/>
      <c r="N287" s="122"/>
      <c r="O287" s="122"/>
      <c r="Q287" s="177"/>
      <c r="R287" s="235"/>
      <c r="S287" s="235"/>
      <c r="T287" s="236"/>
      <c r="U287" s="237" t="s">
        <v>82</v>
      </c>
      <c r="V287" s="124"/>
      <c r="AQ287" s="5">
        <f>IF(Q287=0,0,IF(Q287&lt;25,42,IF(Q287&lt;49,84,IF(Q287&lt;73,126,IF(Q287&lt;96,168,210)))))</f>
        <v>0</v>
      </c>
      <c r="AR287" s="5"/>
      <c r="AS287" s="5"/>
      <c r="AT287" s="5"/>
    </row>
    <row r="288" spans="1:46" s="18" customFormat="1" ht="2.25" customHeight="1" x14ac:dyDescent="0.25">
      <c r="A288" s="33"/>
      <c r="N288" s="25"/>
      <c r="AQ288" s="5"/>
      <c r="AR288" s="5"/>
      <c r="AS288" s="5"/>
      <c r="AT288" s="5"/>
    </row>
    <row r="289" spans="1:46" s="18" customFormat="1" ht="15" customHeight="1" x14ac:dyDescent="0.25">
      <c r="A289" s="33"/>
      <c r="B289" s="123" t="s">
        <v>20</v>
      </c>
      <c r="C289" s="122"/>
      <c r="D289" s="122"/>
      <c r="E289" s="122"/>
      <c r="F289" s="122"/>
      <c r="G289" s="122"/>
      <c r="H289" s="122"/>
      <c r="I289" s="122"/>
      <c r="J289" s="122"/>
      <c r="K289" s="122"/>
      <c r="L289" s="122"/>
      <c r="M289" s="122"/>
      <c r="N289" s="122"/>
      <c r="O289" s="122"/>
      <c r="Q289" s="177"/>
      <c r="R289" s="235"/>
      <c r="S289" s="235"/>
      <c r="T289" s="236"/>
      <c r="U289" s="237" t="s">
        <v>82</v>
      </c>
      <c r="V289" s="124"/>
      <c r="AQ289" s="5">
        <f>IF(Q289=0,0,IF(Q289&lt;25,42,IF(Q289&lt;49,84,IF(Q289&lt;73,126,IF(Q289&lt;96,168,210)))))</f>
        <v>0</v>
      </c>
      <c r="AR289" s="5"/>
      <c r="AS289" s="5"/>
      <c r="AT289" s="5"/>
    </row>
    <row r="290" spans="1:46" s="18" customFormat="1" ht="2.25" customHeight="1" x14ac:dyDescent="0.25">
      <c r="A290" s="12"/>
      <c r="AQ290" s="5"/>
      <c r="AR290" s="5"/>
      <c r="AS290" s="5"/>
      <c r="AT290" s="5"/>
    </row>
    <row r="291" spans="1:46" s="18" customFormat="1" ht="13.8" x14ac:dyDescent="0.25">
      <c r="A291" s="33"/>
      <c r="B291" s="156" t="s">
        <v>21</v>
      </c>
      <c r="C291" s="122"/>
      <c r="D291" s="122"/>
      <c r="E291" s="122"/>
      <c r="F291" s="122"/>
      <c r="G291" s="122"/>
      <c r="H291" s="122"/>
      <c r="I291" s="122"/>
      <c r="J291" s="122"/>
      <c r="K291" s="122"/>
      <c r="L291" s="122"/>
      <c r="M291" s="122"/>
      <c r="N291" s="122"/>
      <c r="O291" s="122"/>
      <c r="Q291" s="177"/>
      <c r="R291" s="235"/>
      <c r="S291" s="235"/>
      <c r="T291" s="236"/>
      <c r="U291" s="237" t="s">
        <v>82</v>
      </c>
      <c r="V291" s="124"/>
      <c r="AQ291" s="5">
        <f>IF(Q291=0,0,IF(Q291&lt;25,42,IF(Q291&lt;49,84,IF(Q291&lt;73,126,IF(Q291&lt;96,168,210)))))</f>
        <v>0</v>
      </c>
      <c r="AR291" s="5"/>
      <c r="AS291" s="5"/>
      <c r="AT291" s="5"/>
    </row>
    <row r="292" spans="1:46" s="18" customFormat="1" ht="2.25" customHeight="1" x14ac:dyDescent="0.25">
      <c r="A292" s="33"/>
      <c r="N292" s="25"/>
      <c r="AQ292" s="5"/>
      <c r="AR292" s="5"/>
      <c r="AS292" s="5"/>
      <c r="AT292" s="5"/>
    </row>
    <row r="293" spans="1:46" s="18" customFormat="1" ht="15" customHeight="1" x14ac:dyDescent="0.25">
      <c r="A293" s="33"/>
      <c r="B293" s="123" t="s">
        <v>83</v>
      </c>
      <c r="C293" s="122"/>
      <c r="D293" s="122"/>
      <c r="E293" s="122"/>
      <c r="F293" s="122"/>
      <c r="G293" s="122"/>
      <c r="H293" s="122"/>
      <c r="I293" s="122"/>
      <c r="J293" s="122"/>
      <c r="K293" s="122"/>
      <c r="L293" s="122"/>
      <c r="M293" s="122"/>
      <c r="N293" s="122"/>
      <c r="O293" s="122"/>
      <c r="Q293" s="177"/>
      <c r="R293" s="235"/>
      <c r="S293" s="235"/>
      <c r="T293" s="236"/>
      <c r="U293" s="237" t="s">
        <v>82</v>
      </c>
      <c r="V293" s="124"/>
      <c r="AQ293" s="5">
        <f>IF(Q293=0,0,IF(Q293&lt;25,42,IF(Q293&lt;49,84,IF(Q293&lt;73,126,IF(Q293&lt;96,168,210)))))</f>
        <v>0</v>
      </c>
      <c r="AR293" s="5"/>
      <c r="AS293" s="5"/>
      <c r="AT293" s="5"/>
    </row>
    <row r="294" spans="1:46" s="18" customFormat="1" ht="2.25" customHeight="1" x14ac:dyDescent="0.25">
      <c r="A294" s="33"/>
      <c r="N294" s="25"/>
      <c r="AQ294" s="5"/>
      <c r="AR294" s="5"/>
      <c r="AS294" s="5"/>
      <c r="AT294" s="5"/>
    </row>
    <row r="295" spans="1:46" s="18" customFormat="1" ht="15" customHeight="1" x14ac:dyDescent="0.25">
      <c r="A295" s="33"/>
      <c r="B295" s="123" t="s">
        <v>106</v>
      </c>
      <c r="C295" s="122"/>
      <c r="D295" s="122"/>
      <c r="E295" s="122"/>
      <c r="F295" s="122"/>
      <c r="G295" s="122"/>
      <c r="H295" s="122"/>
      <c r="I295" s="122"/>
      <c r="J295" s="122"/>
      <c r="K295" s="122"/>
      <c r="L295" s="122"/>
      <c r="M295" s="122"/>
      <c r="N295" s="122"/>
      <c r="O295" s="122"/>
      <c r="Q295" s="177"/>
      <c r="R295" s="235"/>
      <c r="S295" s="235"/>
      <c r="T295" s="236"/>
      <c r="U295" s="237" t="s">
        <v>82</v>
      </c>
      <c r="V295" s="124"/>
      <c r="AQ295" s="5">
        <f>IF(Q295=0,0,IF(Q295&lt;25,42,IF(Q295&lt;49,84,IF(Q295&lt;73,126,IF(Q295&lt;96,168,210)))))</f>
        <v>0</v>
      </c>
      <c r="AR295" s="5"/>
      <c r="AS295" s="5"/>
      <c r="AT295" s="5"/>
    </row>
    <row r="296" spans="1:46" s="18" customFormat="1" ht="2.25" customHeight="1" x14ac:dyDescent="0.25">
      <c r="A296" s="33"/>
      <c r="N296" s="25"/>
      <c r="AQ296" s="5"/>
      <c r="AR296" s="5"/>
      <c r="AS296" s="5"/>
      <c r="AT296" s="5"/>
    </row>
    <row r="297" spans="1:46" s="18" customFormat="1" ht="15" customHeight="1" x14ac:dyDescent="0.25">
      <c r="A297" s="33"/>
      <c r="B297" s="123" t="s">
        <v>22</v>
      </c>
      <c r="C297" s="122"/>
      <c r="D297" s="122"/>
      <c r="E297" s="122"/>
      <c r="F297" s="122"/>
      <c r="G297" s="122"/>
      <c r="H297" s="122"/>
      <c r="I297" s="122"/>
      <c r="J297" s="122"/>
      <c r="K297" s="122"/>
      <c r="L297" s="122"/>
      <c r="M297" s="122"/>
      <c r="N297" s="122"/>
      <c r="O297" s="122"/>
      <c r="Q297" s="177"/>
      <c r="R297" s="235"/>
      <c r="S297" s="235"/>
      <c r="T297" s="236"/>
      <c r="U297" s="237" t="s">
        <v>82</v>
      </c>
      <c r="V297" s="124"/>
      <c r="AQ297" s="5">
        <f>IF(Q297=0,0,IF(Q297&lt;25,42,IF(Q297&lt;49,84,IF(Q297&lt;73,126,IF(Q297&lt;96,168,210)))))</f>
        <v>0</v>
      </c>
      <c r="AR297" s="5"/>
      <c r="AS297" s="5"/>
      <c r="AT297" s="5"/>
    </row>
    <row r="298" spans="1:46" s="18" customFormat="1" ht="2.25" customHeight="1" x14ac:dyDescent="0.25">
      <c r="A298" s="33"/>
      <c r="N298" s="25"/>
      <c r="AQ298" s="5"/>
      <c r="AR298" s="5"/>
      <c r="AS298" s="5"/>
      <c r="AT298" s="5"/>
    </row>
    <row r="299" spans="1:46" s="18" customFormat="1" ht="15" customHeight="1" x14ac:dyDescent="0.25">
      <c r="A299" s="33"/>
      <c r="B299" s="123" t="s">
        <v>65</v>
      </c>
      <c r="C299" s="122"/>
      <c r="D299" s="122"/>
      <c r="E299" s="122"/>
      <c r="F299" s="122"/>
      <c r="G299" s="122"/>
      <c r="H299" s="122"/>
      <c r="I299" s="122"/>
      <c r="J299" s="122"/>
      <c r="K299" s="122"/>
      <c r="L299" s="122"/>
      <c r="M299" s="122"/>
      <c r="N299" s="122"/>
      <c r="O299" s="122"/>
      <c r="AQ299" s="5"/>
      <c r="AR299" s="5"/>
      <c r="AS299" s="5"/>
      <c r="AT299" s="5"/>
    </row>
    <row r="300" spans="1:46" s="18" customFormat="1" ht="25.95" customHeight="1" x14ac:dyDescent="0.25">
      <c r="A300" s="33"/>
      <c r="B300" s="122"/>
      <c r="C300" s="122"/>
      <c r="D300" s="122"/>
      <c r="E300" s="122"/>
      <c r="F300" s="122"/>
      <c r="G300" s="122"/>
      <c r="H300" s="122"/>
      <c r="I300" s="122"/>
      <c r="J300" s="122"/>
      <c r="K300" s="122"/>
      <c r="L300" s="122"/>
      <c r="M300" s="122"/>
      <c r="N300" s="122"/>
      <c r="O300" s="122"/>
      <c r="Q300" s="173">
        <f>SUM(Q283,Q285,Q287,Q289,Q291,Q293,Q295,Q297)</f>
        <v>0</v>
      </c>
      <c r="R300" s="277"/>
      <c r="S300" s="277"/>
      <c r="T300" s="278"/>
      <c r="U300" s="237" t="s">
        <v>82</v>
      </c>
      <c r="V300" s="124"/>
      <c r="AQ300" s="5">
        <f>SUM(AQ283,AQ285,AQ287,AQ289,AQ291,AQ293,AQ295,AQ297)</f>
        <v>0</v>
      </c>
      <c r="AR300" s="5"/>
      <c r="AS300" s="5"/>
      <c r="AT300" s="5"/>
    </row>
    <row r="301" spans="1:46" s="18" customFormat="1" ht="15" customHeight="1" x14ac:dyDescent="0.25">
      <c r="A301" s="33"/>
      <c r="Q301" s="53"/>
      <c r="R301" s="54"/>
      <c r="S301" s="54"/>
      <c r="T301" s="54"/>
      <c r="U301" s="55"/>
      <c r="V301" s="19"/>
      <c r="AQ301" s="5"/>
      <c r="AR301" s="5"/>
      <c r="AS301" s="5"/>
      <c r="AT301" s="5"/>
    </row>
    <row r="302" spans="1:46" s="18" customFormat="1" ht="4.5" customHeight="1" x14ac:dyDescent="0.25">
      <c r="A302" s="33"/>
    </row>
    <row r="303" spans="1:46" s="18" customFormat="1" ht="12.75" customHeight="1" x14ac:dyDescent="0.25">
      <c r="A303" s="228"/>
      <c r="B303" s="228"/>
      <c r="C303" s="228"/>
      <c r="D303" s="228"/>
      <c r="E303" s="228"/>
      <c r="F303" s="228"/>
      <c r="G303" s="228"/>
      <c r="H303" s="228"/>
      <c r="I303" s="228"/>
      <c r="J303" s="228"/>
      <c r="K303" s="228"/>
      <c r="L303" s="228"/>
      <c r="M303" s="228"/>
      <c r="N303" s="228"/>
      <c r="O303" s="228"/>
      <c r="P303" s="228"/>
      <c r="Q303" s="228"/>
      <c r="R303" s="228"/>
      <c r="S303" s="228"/>
      <c r="T303" s="228"/>
      <c r="U303" s="228"/>
      <c r="V303" s="228"/>
      <c r="W303" s="228"/>
      <c r="X303" s="228"/>
      <c r="Y303" s="228"/>
      <c r="Z303" s="228"/>
      <c r="AA303" s="228"/>
      <c r="AB303" s="228"/>
      <c r="AC303" s="228"/>
      <c r="AD303" s="228"/>
      <c r="AE303" s="228"/>
      <c r="AF303" s="228"/>
      <c r="AG303" s="228"/>
      <c r="AH303" s="228"/>
      <c r="AI303" s="228"/>
      <c r="AJ303" s="228"/>
      <c r="AK303" s="228"/>
      <c r="AL303" s="228"/>
      <c r="AM303" s="228"/>
      <c r="AN303" s="228"/>
      <c r="AO303" s="228"/>
      <c r="AP303" s="228"/>
    </row>
    <row r="304" spans="1:46" s="18" customFormat="1" ht="4.5" customHeight="1" x14ac:dyDescent="0.25">
      <c r="A304" s="33"/>
    </row>
    <row r="305" spans="1:43" s="18" customFormat="1" ht="12.75" customHeight="1" x14ac:dyDescent="0.25">
      <c r="A305" s="33">
        <v>31</v>
      </c>
      <c r="B305" s="234" t="s">
        <v>224</v>
      </c>
      <c r="C305" s="234"/>
      <c r="D305" s="234"/>
      <c r="E305" s="234"/>
      <c r="F305" s="234"/>
      <c r="G305" s="234"/>
      <c r="H305" s="234"/>
      <c r="I305" s="234"/>
      <c r="J305" s="234"/>
      <c r="K305" s="234"/>
      <c r="L305" s="234"/>
      <c r="M305" s="234"/>
      <c r="N305" s="234"/>
      <c r="O305" s="234"/>
      <c r="P305" s="234"/>
      <c r="Q305" s="234"/>
      <c r="R305" s="234"/>
      <c r="S305" s="234"/>
      <c r="T305" s="234"/>
      <c r="U305" s="234"/>
      <c r="V305" s="234"/>
      <c r="W305" s="234"/>
      <c r="X305" s="234"/>
      <c r="Y305" s="234"/>
      <c r="Z305" s="234"/>
      <c r="AA305" s="234"/>
      <c r="AB305" s="234"/>
      <c r="AC305" s="234"/>
      <c r="AD305" s="234"/>
      <c r="AE305" s="234"/>
      <c r="AF305" s="234"/>
      <c r="AG305" s="234"/>
      <c r="AH305" s="234"/>
      <c r="AI305" s="234"/>
      <c r="AJ305" s="234"/>
      <c r="AK305" s="234"/>
      <c r="AL305" s="234"/>
      <c r="AM305" s="234"/>
      <c r="AN305" s="234"/>
      <c r="AO305" s="234"/>
      <c r="AP305" s="234"/>
    </row>
    <row r="306" spans="1:43" s="18" customFormat="1" ht="15.75" customHeight="1" x14ac:dyDescent="0.25">
      <c r="A306" s="33"/>
      <c r="B306" s="124"/>
      <c r="C306" s="124"/>
      <c r="D306" s="124"/>
      <c r="E306" s="124"/>
      <c r="F306" s="124"/>
      <c r="G306" s="124"/>
      <c r="H306" s="124"/>
      <c r="I306" s="124"/>
      <c r="J306" s="124"/>
      <c r="K306" s="124"/>
      <c r="L306" s="124"/>
      <c r="M306" s="124"/>
      <c r="N306" s="124"/>
      <c r="O306" s="124"/>
      <c r="P306" s="124"/>
      <c r="Q306" s="124"/>
      <c r="R306" s="124"/>
      <c r="S306" s="124"/>
      <c r="T306" s="124"/>
      <c r="U306" s="124"/>
      <c r="V306" s="124"/>
      <c r="W306" s="124"/>
      <c r="X306" s="124"/>
      <c r="Y306" s="124"/>
      <c r="Z306" s="124"/>
      <c r="AA306" s="124"/>
      <c r="AB306" s="124"/>
      <c r="AC306" s="124"/>
      <c r="AD306" s="124"/>
      <c r="AE306" s="124"/>
      <c r="AF306" s="124"/>
      <c r="AG306" s="124"/>
      <c r="AH306" s="124"/>
      <c r="AI306" s="124"/>
      <c r="AJ306" s="124"/>
      <c r="AK306" s="124"/>
      <c r="AL306" s="124"/>
      <c r="AM306" s="124"/>
      <c r="AN306" s="124"/>
      <c r="AO306" s="124"/>
      <c r="AP306" s="124"/>
    </row>
    <row r="307" spans="1:43" s="18" customFormat="1" ht="4.5" customHeight="1" x14ac:dyDescent="0.25">
      <c r="A307" s="33"/>
    </row>
    <row r="308" spans="1:43" s="18" customFormat="1" ht="15" customHeight="1" x14ac:dyDescent="0.25">
      <c r="A308" s="33"/>
      <c r="B308" s="219" t="s">
        <v>104</v>
      </c>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row>
    <row r="309" spans="1:43" s="18" customFormat="1" ht="2.25" customHeight="1" x14ac:dyDescent="0.25">
      <c r="A309" s="33"/>
    </row>
    <row r="310" spans="1:43" s="18" customFormat="1" ht="15" customHeight="1" x14ac:dyDescent="0.25">
      <c r="A310" s="33"/>
      <c r="B310" s="123" t="s">
        <v>38</v>
      </c>
      <c r="C310" s="122"/>
      <c r="D310" s="122"/>
      <c r="E310" s="122"/>
      <c r="F310" s="122"/>
      <c r="G310" s="122"/>
      <c r="H310" s="122"/>
      <c r="I310" s="122"/>
      <c r="J310" s="122"/>
      <c r="K310" s="122"/>
      <c r="L310" s="122"/>
      <c r="M310" s="122"/>
      <c r="N310" s="122"/>
      <c r="O310" s="122"/>
      <c r="Q310" s="200">
        <f>IF(Q265=0,0,AQ310)</f>
        <v>0</v>
      </c>
      <c r="R310" s="201"/>
      <c r="S310" s="201"/>
      <c r="T310" s="201"/>
      <c r="U310" s="201"/>
      <c r="V310" s="202"/>
      <c r="W310" s="122" t="s">
        <v>45</v>
      </c>
      <c r="X310" s="122"/>
      <c r="AQ310" s="18">
        <f>IF(Q265&lt;26,250,IF(Q265&lt;45,360,IF(Q265&lt;57,485,IF(Q265&lt;66,590,IF(Q265&lt;73,675,IF(Q265&lt;166,(760+(7.9*(Q265-72))),IF(Q265&lt;350,(1495+(6.9*(Q265-165))),(2765+(6.3*(Q265-349))))))))))</f>
        <v>250</v>
      </c>
    </row>
    <row r="311" spans="1:43" s="18" customFormat="1" ht="2.25" customHeight="1" x14ac:dyDescent="0.25">
      <c r="A311" s="33"/>
      <c r="N311" s="25"/>
    </row>
    <row r="312" spans="1:43" s="18" customFormat="1" ht="15" customHeight="1" x14ac:dyDescent="0.25">
      <c r="A312" s="33"/>
      <c r="B312" s="123" t="s">
        <v>64</v>
      </c>
      <c r="C312" s="122"/>
      <c r="D312" s="122"/>
      <c r="E312" s="122"/>
      <c r="F312" s="122"/>
      <c r="G312" s="122"/>
      <c r="H312" s="122"/>
      <c r="I312" s="122"/>
      <c r="J312" s="122"/>
      <c r="K312" s="122"/>
      <c r="L312" s="122"/>
      <c r="M312" s="122"/>
      <c r="N312" s="122"/>
      <c r="O312" s="122"/>
      <c r="Q312" s="200">
        <f>IF(AND(Q261&gt;0,Q263&gt;0),(Q310*0.05),0)</f>
        <v>0</v>
      </c>
      <c r="R312" s="201"/>
      <c r="S312" s="201"/>
      <c r="T312" s="201"/>
      <c r="U312" s="201"/>
      <c r="V312" s="202"/>
      <c r="W312" s="122" t="s">
        <v>45</v>
      </c>
      <c r="X312" s="122"/>
    </row>
    <row r="313" spans="1:43" s="18" customFormat="1" ht="2.25" customHeight="1" x14ac:dyDescent="0.25">
      <c r="A313" s="33"/>
      <c r="N313" s="25"/>
    </row>
    <row r="314" spans="1:43" s="18" customFormat="1" ht="22.95" customHeight="1" x14ac:dyDescent="0.25">
      <c r="A314" s="33"/>
      <c r="B314" s="123" t="s">
        <v>30</v>
      </c>
      <c r="C314" s="122"/>
      <c r="D314" s="122"/>
      <c r="E314" s="122"/>
      <c r="F314" s="122"/>
      <c r="G314" s="122"/>
      <c r="H314" s="122"/>
      <c r="I314" s="122"/>
      <c r="J314" s="122"/>
      <c r="K314" s="122"/>
      <c r="L314" s="122"/>
      <c r="M314" s="122"/>
      <c r="N314" s="122"/>
      <c r="O314" s="122"/>
      <c r="Q314" s="200">
        <f>AQ300</f>
        <v>0</v>
      </c>
      <c r="R314" s="201"/>
      <c r="S314" s="201"/>
      <c r="T314" s="201"/>
      <c r="U314" s="201"/>
      <c r="V314" s="202"/>
      <c r="W314" s="122" t="s">
        <v>45</v>
      </c>
      <c r="X314" s="122"/>
    </row>
    <row r="315" spans="1:43" s="18" customFormat="1" ht="2.25" customHeight="1" x14ac:dyDescent="0.25">
      <c r="A315" s="33"/>
      <c r="N315" s="25"/>
    </row>
    <row r="316" spans="1:43" s="18" customFormat="1" ht="15" customHeight="1" x14ac:dyDescent="0.25">
      <c r="A316" s="33"/>
      <c r="B316" s="123" t="s">
        <v>100</v>
      </c>
      <c r="C316" s="122"/>
      <c r="D316" s="122"/>
      <c r="E316" s="122"/>
      <c r="F316" s="122"/>
      <c r="G316" s="122"/>
      <c r="H316" s="122"/>
      <c r="I316" s="122"/>
      <c r="J316" s="122"/>
      <c r="K316" s="122"/>
      <c r="L316" s="122"/>
      <c r="M316" s="122"/>
      <c r="N316" s="122"/>
      <c r="O316" s="122"/>
      <c r="Q316" s="200">
        <f>IF(Q265=0,0,(((((SUM(Q310,Q312,Q314))/Q265)*Q268)*1.5)+((((SUM(Q310,Q312,Q314))/Q265)*Q271)*1.8)))</f>
        <v>0</v>
      </c>
      <c r="R316" s="201"/>
      <c r="S316" s="201"/>
      <c r="T316" s="201"/>
      <c r="U316" s="201"/>
      <c r="V316" s="202"/>
      <c r="W316" s="122" t="s">
        <v>45</v>
      </c>
      <c r="X316" s="122"/>
    </row>
    <row r="317" spans="1:43" s="18" customFormat="1" ht="2.25" customHeight="1" x14ac:dyDescent="0.25">
      <c r="A317" s="33"/>
      <c r="N317" s="25"/>
    </row>
    <row r="318" spans="1:43" s="18" customFormat="1" ht="15" customHeight="1" x14ac:dyDescent="0.25">
      <c r="A318" s="33"/>
      <c r="B318" s="123" t="s">
        <v>101</v>
      </c>
      <c r="C318" s="122"/>
      <c r="D318" s="122"/>
      <c r="E318" s="122"/>
      <c r="F318" s="122"/>
      <c r="G318" s="122"/>
      <c r="H318" s="122"/>
      <c r="I318" s="122"/>
      <c r="J318" s="122"/>
      <c r="K318" s="122"/>
      <c r="L318" s="122"/>
      <c r="M318" s="122"/>
      <c r="N318" s="122"/>
      <c r="O318" s="122"/>
      <c r="Q318" s="200">
        <f>IF(AND(AQ265&gt;40,AQ265&lt;120),80,0)</f>
        <v>0</v>
      </c>
      <c r="R318" s="201"/>
      <c r="S318" s="201"/>
      <c r="T318" s="201"/>
      <c r="U318" s="201"/>
      <c r="V318" s="202"/>
      <c r="W318" s="122" t="s">
        <v>45</v>
      </c>
      <c r="X318" s="122"/>
    </row>
    <row r="319" spans="1:43" s="18" customFormat="1" ht="2.25" customHeight="1" x14ac:dyDescent="0.25">
      <c r="A319" s="33"/>
      <c r="N319" s="25"/>
    </row>
    <row r="320" spans="1:43" s="18" customFormat="1" ht="15" customHeight="1" x14ac:dyDescent="0.25">
      <c r="A320" s="33"/>
      <c r="B320" s="123" t="s">
        <v>31</v>
      </c>
      <c r="C320" s="122"/>
      <c r="D320" s="122"/>
      <c r="E320" s="122"/>
      <c r="F320" s="122"/>
      <c r="G320" s="122"/>
      <c r="H320" s="122"/>
      <c r="I320" s="122"/>
      <c r="J320" s="122"/>
      <c r="K320" s="122"/>
      <c r="L320" s="122"/>
      <c r="M320" s="122"/>
      <c r="N320" s="122"/>
      <c r="O320" s="122"/>
      <c r="Q320" s="200">
        <f>SUM(Q316,Q318)</f>
        <v>0</v>
      </c>
      <c r="R320" s="201"/>
      <c r="S320" s="201"/>
      <c r="T320" s="201"/>
      <c r="U320" s="201"/>
      <c r="V320" s="202"/>
      <c r="W320" s="122" t="s">
        <v>45</v>
      </c>
      <c r="X320" s="122"/>
    </row>
    <row r="321" spans="1:42" s="18" customFormat="1" ht="4.5" customHeight="1" x14ac:dyDescent="0.25">
      <c r="A321" s="33"/>
    </row>
    <row r="322" spans="1:42" s="18" customFormat="1" ht="15" customHeight="1" x14ac:dyDescent="0.25">
      <c r="A322" s="33"/>
      <c r="B322" s="219" t="s">
        <v>207</v>
      </c>
      <c r="C322" s="219"/>
      <c r="D322" s="219"/>
      <c r="E322" s="219"/>
      <c r="F322" s="219"/>
      <c r="G322" s="219"/>
      <c r="H322" s="219"/>
      <c r="I322" s="219"/>
      <c r="J322" s="219"/>
      <c r="K322" s="219"/>
      <c r="L322" s="219"/>
      <c r="M322" s="219"/>
      <c r="N322" s="219"/>
      <c r="O322" s="219"/>
      <c r="P322" s="219"/>
      <c r="Q322" s="219"/>
      <c r="R322" s="219"/>
      <c r="S322" s="219"/>
      <c r="T322" s="219"/>
      <c r="U322" s="219"/>
      <c r="V322" s="219"/>
      <c r="W322" s="219"/>
      <c r="X322" s="219"/>
      <c r="Y322" s="219"/>
      <c r="Z322" s="219"/>
      <c r="AA322" s="219"/>
      <c r="AB322" s="219"/>
      <c r="AC322" s="219"/>
      <c r="AD322" s="219"/>
      <c r="AE322" s="219"/>
      <c r="AF322" s="219"/>
      <c r="AG322" s="219"/>
      <c r="AH322" s="219"/>
      <c r="AI322" s="219"/>
      <c r="AJ322" s="219"/>
      <c r="AK322" s="219"/>
      <c r="AL322" s="219"/>
      <c r="AM322" s="219"/>
      <c r="AN322" s="219"/>
      <c r="AO322" s="219"/>
      <c r="AP322" s="122"/>
    </row>
    <row r="323" spans="1:42" s="18" customFormat="1" ht="2.25" customHeight="1" x14ac:dyDescent="0.25">
      <c r="A323" s="33"/>
    </row>
    <row r="324" spans="1:42" s="18" customFormat="1" ht="15" customHeight="1" x14ac:dyDescent="0.25">
      <c r="A324" s="33"/>
      <c r="B324" s="200">
        <f>IF(AQ265&lt;120,0,IF(AQ265&lt;221,320,IF(AQ265&lt;491,485,805)))</f>
        <v>0</v>
      </c>
      <c r="C324" s="201"/>
      <c r="D324" s="201"/>
      <c r="E324" s="201"/>
      <c r="F324" s="201"/>
      <c r="G324" s="202"/>
      <c r="H324" s="122" t="s">
        <v>45</v>
      </c>
      <c r="I324" s="122"/>
    </row>
    <row r="325" spans="1:42" s="18" customFormat="1" ht="4.5" customHeight="1" x14ac:dyDescent="0.25">
      <c r="A325" s="33"/>
    </row>
    <row r="326" spans="1:42" s="18" customFormat="1" ht="15" customHeight="1" x14ac:dyDescent="0.25">
      <c r="A326" s="33"/>
      <c r="B326" s="219" t="s">
        <v>28</v>
      </c>
      <c r="C326" s="219"/>
      <c r="D326" s="219"/>
      <c r="E326" s="219"/>
      <c r="F326" s="219"/>
      <c r="G326" s="219"/>
      <c r="H326" s="219"/>
      <c r="I326" s="219"/>
      <c r="J326" s="219"/>
      <c r="K326" s="219"/>
      <c r="L326" s="219"/>
      <c r="M326" s="219"/>
      <c r="N326" s="219"/>
      <c r="O326" s="219"/>
      <c r="P326" s="219"/>
      <c r="Q326" s="219"/>
      <c r="R326" s="219"/>
      <c r="S326" s="219"/>
      <c r="T326" s="219"/>
      <c r="U326" s="219"/>
      <c r="V326" s="219"/>
      <c r="W326" s="219"/>
      <c r="X326" s="219"/>
      <c r="Y326" s="219"/>
      <c r="Z326" s="219"/>
      <c r="AA326" s="219"/>
      <c r="AB326" s="219"/>
      <c r="AC326" s="219"/>
      <c r="AD326" s="219"/>
      <c r="AE326" s="219"/>
      <c r="AF326" s="219"/>
      <c r="AG326" s="219"/>
      <c r="AH326" s="219"/>
      <c r="AI326" s="219"/>
      <c r="AJ326" s="219"/>
      <c r="AK326" s="219"/>
      <c r="AL326" s="219"/>
      <c r="AM326" s="219"/>
      <c r="AN326" s="219"/>
      <c r="AO326" s="219"/>
      <c r="AP326" s="122"/>
    </row>
    <row r="327" spans="1:42" s="18" customFormat="1" ht="2.25" customHeight="1" x14ac:dyDescent="0.25">
      <c r="A327" s="33"/>
    </row>
    <row r="328" spans="1:42" s="18" customFormat="1" ht="15" customHeight="1" x14ac:dyDescent="0.25">
      <c r="A328" s="33"/>
      <c r="B328" s="156" t="s">
        <v>52</v>
      </c>
      <c r="C328" s="122"/>
      <c r="D328" s="122"/>
      <c r="E328" s="122"/>
      <c r="F328" s="122"/>
      <c r="G328" s="122"/>
      <c r="H328" s="122"/>
      <c r="I328" s="122"/>
      <c r="J328" s="122"/>
      <c r="K328" s="122"/>
      <c r="L328" s="122"/>
      <c r="M328" s="122"/>
      <c r="N328" s="122"/>
      <c r="O328" s="122"/>
      <c r="Q328" s="200">
        <f>IF(Q265=0,0,IF(Q265&lt;30,300,(Q265*10)))</f>
        <v>0</v>
      </c>
      <c r="R328" s="201"/>
      <c r="S328" s="201"/>
      <c r="T328" s="201"/>
      <c r="U328" s="201"/>
      <c r="V328" s="202"/>
      <c r="W328" s="122" t="s">
        <v>45</v>
      </c>
      <c r="X328" s="122"/>
    </row>
    <row r="329" spans="1:42" s="18" customFormat="1" ht="2.25" customHeight="1" x14ac:dyDescent="0.25">
      <c r="A329" s="33"/>
      <c r="N329" s="25"/>
    </row>
    <row r="330" spans="1:42" s="18" customFormat="1" ht="15" customHeight="1" x14ac:dyDescent="0.25">
      <c r="A330" s="33"/>
      <c r="B330" s="156" t="s">
        <v>29</v>
      </c>
      <c r="C330" s="122"/>
      <c r="D330" s="122"/>
      <c r="E330" s="122"/>
      <c r="F330" s="122"/>
      <c r="G330" s="122"/>
      <c r="H330" s="122"/>
      <c r="I330" s="122"/>
      <c r="J330" s="122"/>
      <c r="K330" s="122"/>
      <c r="L330" s="122"/>
      <c r="M330" s="122"/>
      <c r="N330" s="122"/>
      <c r="O330" s="122"/>
      <c r="Q330" s="200">
        <f>IF(Q265=0,0,IF(Q265&lt;42,75,(Q265*1.8)))</f>
        <v>0</v>
      </c>
      <c r="R330" s="201"/>
      <c r="S330" s="201"/>
      <c r="T330" s="201"/>
      <c r="U330" s="201"/>
      <c r="V330" s="202"/>
      <c r="W330" s="122" t="s">
        <v>45</v>
      </c>
      <c r="X330" s="122"/>
    </row>
    <row r="331" spans="1:42" s="18" customFormat="1" ht="2.25" customHeight="1" x14ac:dyDescent="0.25">
      <c r="A331" s="33"/>
    </row>
    <row r="332" spans="1:42" s="18" customFormat="1" ht="15" customHeight="1" x14ac:dyDescent="0.25">
      <c r="A332" s="33"/>
      <c r="B332" s="156" t="s">
        <v>87</v>
      </c>
      <c r="C332" s="122"/>
      <c r="D332" s="122"/>
      <c r="E332" s="122"/>
      <c r="F332" s="122"/>
      <c r="G332" s="122"/>
      <c r="H332" s="122"/>
      <c r="I332" s="122"/>
      <c r="J332" s="122"/>
      <c r="K332" s="122"/>
      <c r="L332" s="122"/>
      <c r="M332" s="122"/>
      <c r="N332" s="122"/>
      <c r="O332" s="122"/>
      <c r="Q332" s="200">
        <f>B275*1.2</f>
        <v>0</v>
      </c>
      <c r="R332" s="201"/>
      <c r="S332" s="201"/>
      <c r="T332" s="201"/>
      <c r="U332" s="201"/>
      <c r="V332" s="202"/>
      <c r="W332" s="122" t="s">
        <v>45</v>
      </c>
      <c r="X332" s="122"/>
    </row>
    <row r="333" spans="1:42" s="18" customFormat="1" ht="2.25" customHeight="1" x14ac:dyDescent="0.25">
      <c r="A333" s="33"/>
      <c r="N333" s="25"/>
    </row>
    <row r="334" spans="1:42" s="18" customFormat="1" ht="15" customHeight="1" x14ac:dyDescent="0.25">
      <c r="A334" s="33"/>
      <c r="B334" s="156" t="s">
        <v>32</v>
      </c>
      <c r="C334" s="122"/>
      <c r="D334" s="122"/>
      <c r="E334" s="122"/>
      <c r="F334" s="122"/>
      <c r="G334" s="122"/>
      <c r="H334" s="122"/>
      <c r="I334" s="122"/>
      <c r="J334" s="122"/>
      <c r="K334" s="122"/>
      <c r="L334" s="122"/>
      <c r="M334" s="122"/>
      <c r="N334" s="122"/>
      <c r="O334" s="122"/>
      <c r="Q334" s="200">
        <f>B279*24</f>
        <v>0</v>
      </c>
      <c r="R334" s="201"/>
      <c r="S334" s="201"/>
      <c r="T334" s="201"/>
      <c r="U334" s="201"/>
      <c r="V334" s="202"/>
      <c r="W334" s="122" t="s">
        <v>45</v>
      </c>
      <c r="X334" s="122"/>
    </row>
    <row r="335" spans="1:42" s="18" customFormat="1" ht="4.5" customHeight="1" x14ac:dyDescent="0.25">
      <c r="A335" s="33"/>
    </row>
    <row r="336" spans="1:42" s="18" customFormat="1" ht="15" customHeight="1" x14ac:dyDescent="0.25">
      <c r="A336" s="33"/>
      <c r="B336" s="154" t="s">
        <v>33</v>
      </c>
      <c r="C336" s="154"/>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5"/>
    </row>
    <row r="337" spans="1:42" s="18" customFormat="1" ht="4.5" customHeight="1" x14ac:dyDescent="0.25">
      <c r="A337" s="33"/>
    </row>
    <row r="338" spans="1:42" s="18" customFormat="1" ht="4.5" customHeight="1" x14ac:dyDescent="0.25">
      <c r="A338" s="33"/>
    </row>
    <row r="339" spans="1:42" s="18" customFormat="1" ht="15" customHeight="1" x14ac:dyDescent="0.25">
      <c r="A339" s="33">
        <v>32</v>
      </c>
      <c r="B339" s="128" t="s">
        <v>188</v>
      </c>
      <c r="C339" s="128"/>
      <c r="D339" s="128"/>
      <c r="E339" s="128"/>
      <c r="F339" s="128"/>
      <c r="G339" s="128"/>
      <c r="H339" s="128"/>
      <c r="I339" s="128"/>
      <c r="J339" s="128"/>
      <c r="K339" s="128"/>
      <c r="L339" s="128"/>
      <c r="M339" s="128"/>
      <c r="N339" s="128"/>
      <c r="O339" s="128"/>
      <c r="P339" s="128"/>
      <c r="Q339" s="128"/>
      <c r="R339" s="128"/>
      <c r="S339" s="128"/>
      <c r="T339" s="128"/>
      <c r="U339" s="128"/>
      <c r="V339" s="128"/>
      <c r="W339" s="128"/>
      <c r="X339" s="128"/>
      <c r="Y339" s="128"/>
      <c r="Z339" s="128"/>
      <c r="AA339" s="128"/>
      <c r="AB339" s="128"/>
      <c r="AC339" s="128"/>
      <c r="AD339" s="128"/>
      <c r="AE339" s="128"/>
      <c r="AF339" s="128"/>
      <c r="AG339" s="128"/>
      <c r="AH339" s="128"/>
      <c r="AI339" s="128"/>
      <c r="AJ339" s="128"/>
      <c r="AK339" s="128"/>
      <c r="AL339" s="128"/>
      <c r="AM339" s="128"/>
      <c r="AN339" s="128"/>
      <c r="AO339" s="128"/>
      <c r="AP339" s="128"/>
    </row>
    <row r="340" spans="1:42" s="18" customFormat="1" ht="16.5" customHeight="1" x14ac:dyDescent="0.25">
      <c r="A340" s="33"/>
      <c r="B340" s="145"/>
      <c r="C340" s="145"/>
      <c r="D340" s="145"/>
      <c r="E340" s="145"/>
      <c r="F340" s="145"/>
      <c r="G340" s="145"/>
      <c r="H340" s="145"/>
      <c r="I340" s="145"/>
      <c r="J340" s="145"/>
      <c r="K340" s="145"/>
      <c r="L340" s="145"/>
      <c r="M340" s="145"/>
      <c r="N340" s="145"/>
      <c r="O340" s="145"/>
      <c r="P340" s="145"/>
      <c r="Q340" s="145"/>
      <c r="R340" s="145"/>
      <c r="S340" s="145"/>
      <c r="T340" s="145"/>
      <c r="U340" s="145"/>
      <c r="V340" s="145"/>
      <c r="W340" s="145"/>
      <c r="X340" s="145"/>
      <c r="Y340" s="145"/>
      <c r="Z340" s="145"/>
      <c r="AA340" s="145"/>
      <c r="AB340" s="145"/>
      <c r="AC340" s="145"/>
      <c r="AD340" s="145"/>
      <c r="AE340" s="145"/>
      <c r="AF340" s="145"/>
      <c r="AG340" s="145"/>
      <c r="AH340" s="145"/>
      <c r="AI340" s="145"/>
      <c r="AJ340" s="145"/>
      <c r="AK340" s="145"/>
      <c r="AL340" s="145"/>
      <c r="AM340" s="145"/>
      <c r="AN340" s="145"/>
      <c r="AO340" s="145"/>
      <c r="AP340" s="145"/>
    </row>
    <row r="341" spans="1:42" s="18" customFormat="1" ht="4.5" customHeight="1" x14ac:dyDescent="0.25">
      <c r="A341" s="33"/>
    </row>
    <row r="342" spans="1:42" s="71" customFormat="1" ht="15" customHeight="1" x14ac:dyDescent="0.25">
      <c r="A342" s="78">
        <v>33</v>
      </c>
      <c r="B342" s="130" t="s">
        <v>208</v>
      </c>
      <c r="C342" s="124"/>
      <c r="D342" s="124"/>
      <c r="E342" s="124"/>
      <c r="F342" s="124"/>
      <c r="G342" s="124"/>
      <c r="H342" s="124"/>
      <c r="I342" s="124"/>
      <c r="J342" s="124"/>
      <c r="K342" s="124"/>
      <c r="L342" s="124"/>
      <c r="M342" s="124"/>
      <c r="N342" s="124"/>
      <c r="O342" s="124"/>
      <c r="P342" s="124"/>
      <c r="Q342" s="124"/>
      <c r="R342" s="124"/>
      <c r="S342" s="124"/>
      <c r="T342" s="124"/>
      <c r="U342" s="124"/>
      <c r="V342" s="124"/>
      <c r="W342" s="124"/>
      <c r="X342" s="124"/>
      <c r="Y342" s="124"/>
      <c r="Z342" s="124"/>
      <c r="AA342" s="124"/>
      <c r="AB342" s="124"/>
      <c r="AC342" s="124"/>
      <c r="AD342" s="124"/>
      <c r="AE342" s="124"/>
      <c r="AF342" s="124"/>
      <c r="AG342" s="124"/>
      <c r="AH342" s="124"/>
      <c r="AI342" s="124"/>
      <c r="AJ342" s="124"/>
      <c r="AK342" s="124"/>
      <c r="AL342" s="124"/>
      <c r="AM342" s="124"/>
      <c r="AN342" s="124"/>
      <c r="AO342" s="124"/>
      <c r="AP342" s="124"/>
    </row>
    <row r="343" spans="1:42" s="71" customFormat="1" ht="15" customHeight="1" x14ac:dyDescent="0.25">
      <c r="A343" s="78"/>
      <c r="B343" s="124"/>
      <c r="C343" s="124"/>
      <c r="D343" s="124"/>
      <c r="E343" s="124"/>
      <c r="F343" s="124"/>
      <c r="G343" s="124"/>
      <c r="H343" s="124"/>
      <c r="I343" s="124"/>
      <c r="J343" s="124"/>
      <c r="K343" s="124"/>
      <c r="L343" s="124"/>
      <c r="M343" s="124"/>
      <c r="N343" s="124"/>
      <c r="O343" s="124"/>
      <c r="P343" s="124"/>
      <c r="Q343" s="124"/>
      <c r="R343" s="124"/>
      <c r="S343" s="124"/>
      <c r="T343" s="124"/>
      <c r="U343" s="124"/>
      <c r="V343" s="124"/>
      <c r="W343" s="124"/>
      <c r="X343" s="124"/>
      <c r="Y343" s="124"/>
      <c r="Z343" s="124"/>
      <c r="AA343" s="124"/>
      <c r="AB343" s="124"/>
      <c r="AC343" s="124"/>
      <c r="AD343" s="124"/>
      <c r="AE343" s="124"/>
      <c r="AF343" s="124"/>
      <c r="AG343" s="124"/>
      <c r="AH343" s="124"/>
      <c r="AI343" s="124"/>
      <c r="AJ343" s="124"/>
      <c r="AK343" s="124"/>
      <c r="AL343" s="124"/>
      <c r="AM343" s="124"/>
      <c r="AN343" s="124"/>
      <c r="AO343" s="124"/>
      <c r="AP343" s="124"/>
    </row>
    <row r="344" spans="1:42" s="71" customFormat="1" ht="31.5" customHeight="1" x14ac:dyDescent="0.25">
      <c r="A344" s="78"/>
      <c r="B344" s="203" t="s">
        <v>231</v>
      </c>
      <c r="C344" s="204"/>
      <c r="D344" s="204"/>
      <c r="E344" s="204"/>
      <c r="F344" s="204"/>
      <c r="G344" s="204"/>
      <c r="H344" s="204"/>
      <c r="I344" s="204"/>
      <c r="J344" s="204"/>
      <c r="K344" s="204"/>
      <c r="L344" s="204"/>
      <c r="M344" s="204"/>
      <c r="N344" s="204"/>
      <c r="O344" s="204"/>
      <c r="P344" s="204"/>
      <c r="Q344" s="204"/>
      <c r="R344" s="204"/>
      <c r="S344" s="204"/>
      <c r="T344" s="204"/>
      <c r="U344" s="204"/>
      <c r="V344" s="204"/>
      <c r="W344" s="204"/>
      <c r="X344" s="204"/>
      <c r="Y344" s="204"/>
      <c r="Z344" s="204"/>
      <c r="AA344" s="204"/>
      <c r="AB344" s="204"/>
      <c r="AC344" s="204"/>
      <c r="AD344" s="204"/>
      <c r="AE344" s="204"/>
      <c r="AF344" s="204"/>
      <c r="AG344" s="204"/>
      <c r="AH344" s="204"/>
      <c r="AI344" s="204"/>
      <c r="AJ344" s="204"/>
      <c r="AK344" s="204"/>
      <c r="AL344" s="204"/>
      <c r="AM344" s="204"/>
      <c r="AN344" s="204"/>
      <c r="AO344" s="204"/>
      <c r="AP344" s="204"/>
    </row>
    <row r="345" spans="1:42" s="71" customFormat="1" ht="2.25" customHeight="1" x14ac:dyDescent="0.25">
      <c r="A345" s="78"/>
    </row>
    <row r="346" spans="1:42" s="71" customFormat="1" ht="15" customHeight="1" x14ac:dyDescent="0.25">
      <c r="A346" s="78"/>
      <c r="B346" s="205" t="s">
        <v>209</v>
      </c>
      <c r="C346" s="205"/>
      <c r="D346" s="205"/>
      <c r="E346" s="205"/>
      <c r="F346" s="205"/>
      <c r="G346" s="60"/>
      <c r="I346" s="129" t="s">
        <v>34</v>
      </c>
      <c r="J346" s="129"/>
      <c r="K346" s="129"/>
      <c r="L346" s="129"/>
      <c r="M346" s="129"/>
      <c r="N346" s="129"/>
      <c r="O346" s="129"/>
      <c r="P346" s="129"/>
      <c r="Q346" s="129"/>
      <c r="S346" s="147" t="s">
        <v>35</v>
      </c>
      <c r="T346" s="147"/>
      <c r="U346" s="147"/>
      <c r="V346" s="147"/>
      <c r="X346" s="149" t="s">
        <v>36</v>
      </c>
      <c r="Y346" s="149"/>
      <c r="Z346" s="149"/>
      <c r="AA346" s="149"/>
      <c r="AB346" s="149"/>
      <c r="AC346" s="149"/>
      <c r="AD346" s="149"/>
      <c r="AE346" s="149"/>
      <c r="AF346" s="149"/>
      <c r="AG346" s="149"/>
      <c r="AH346" s="149"/>
      <c r="AI346" s="149"/>
      <c r="AJ346" s="149"/>
      <c r="AK346" s="149"/>
      <c r="AL346" s="149"/>
      <c r="AM346" s="149"/>
      <c r="AN346" s="149"/>
    </row>
    <row r="347" spans="1:42" s="71" customFormat="1" ht="15" customHeight="1" x14ac:dyDescent="0.25">
      <c r="A347" s="78"/>
      <c r="B347" s="205"/>
      <c r="C347" s="205"/>
      <c r="D347" s="205"/>
      <c r="E347" s="205"/>
      <c r="F347" s="205"/>
      <c r="I347" s="129"/>
      <c r="J347" s="129"/>
      <c r="K347" s="129"/>
      <c r="L347" s="129"/>
      <c r="M347" s="129"/>
      <c r="N347" s="129"/>
      <c r="O347" s="129"/>
      <c r="P347" s="129"/>
      <c r="Q347" s="129"/>
      <c r="S347" s="147"/>
      <c r="T347" s="147"/>
      <c r="U347" s="147"/>
      <c r="V347" s="147"/>
      <c r="X347" s="149"/>
      <c r="Y347" s="149"/>
      <c r="Z347" s="149"/>
      <c r="AA347" s="149"/>
      <c r="AB347" s="149"/>
      <c r="AC347" s="149"/>
      <c r="AD347" s="149"/>
      <c r="AE347" s="149"/>
      <c r="AF347" s="149"/>
      <c r="AG347" s="149"/>
      <c r="AH347" s="149"/>
      <c r="AI347" s="149"/>
      <c r="AJ347" s="149"/>
      <c r="AK347" s="149"/>
      <c r="AL347" s="149"/>
      <c r="AM347" s="149"/>
      <c r="AN347" s="149"/>
    </row>
    <row r="348" spans="1:42" s="71" customFormat="1" ht="2.25" customHeight="1" x14ac:dyDescent="0.25">
      <c r="A348" s="78"/>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row>
    <row r="349" spans="1:42" s="71" customFormat="1" ht="15" customHeight="1" x14ac:dyDescent="0.25">
      <c r="A349" s="78"/>
      <c r="B349" s="157"/>
      <c r="C349" s="158"/>
      <c r="D349" s="158"/>
      <c r="E349" s="159"/>
      <c r="I349" s="183"/>
      <c r="J349" s="184"/>
      <c r="K349" s="184"/>
      <c r="L349" s="184"/>
      <c r="M349" s="184"/>
      <c r="N349" s="185"/>
      <c r="O349" s="116" t="s">
        <v>45</v>
      </c>
      <c r="P349" s="116"/>
      <c r="Q349" s="102"/>
      <c r="R349" s="102"/>
      <c r="S349" s="186"/>
      <c r="T349" s="187"/>
      <c r="U349" s="187"/>
      <c r="V349" s="188"/>
      <c r="W349" s="101"/>
      <c r="X349" s="102"/>
      <c r="Y349" s="102"/>
      <c r="Z349" s="102"/>
      <c r="AA349" s="102"/>
      <c r="AB349" s="102"/>
      <c r="AC349" s="102"/>
      <c r="AD349" s="102"/>
      <c r="AE349" s="102"/>
      <c r="AF349" s="189">
        <f>IF(S349=0,I349,IF(S349&lt;1920,I349*0.7,IF(S349&lt;1970,I349*0.9,I349)))</f>
        <v>0</v>
      </c>
      <c r="AG349" s="190"/>
      <c r="AH349" s="190"/>
      <c r="AI349" s="190"/>
      <c r="AJ349" s="190"/>
      <c r="AK349" s="191"/>
      <c r="AL349" s="192" t="s">
        <v>45</v>
      </c>
      <c r="AM349" s="192"/>
    </row>
    <row r="350" spans="1:42" s="73" customFormat="1" ht="2.25" customHeight="1" x14ac:dyDescent="0.25">
      <c r="A350" s="57"/>
      <c r="O350" s="116"/>
      <c r="P350" s="116"/>
      <c r="S350" s="116"/>
      <c r="T350" s="116"/>
      <c r="U350" s="116"/>
      <c r="V350" s="116"/>
      <c r="AF350" s="116"/>
      <c r="AG350" s="116"/>
      <c r="AH350" s="116"/>
      <c r="AI350" s="116"/>
      <c r="AJ350" s="116"/>
      <c r="AK350" s="116"/>
      <c r="AL350" s="116"/>
      <c r="AM350" s="116"/>
    </row>
    <row r="351" spans="1:42" s="71" customFormat="1" ht="15" customHeight="1" x14ac:dyDescent="0.25">
      <c r="A351" s="78"/>
      <c r="B351" s="157"/>
      <c r="C351" s="158"/>
      <c r="D351" s="158"/>
      <c r="E351" s="159"/>
      <c r="I351" s="183"/>
      <c r="J351" s="184"/>
      <c r="K351" s="184"/>
      <c r="L351" s="184"/>
      <c r="M351" s="184"/>
      <c r="N351" s="185"/>
      <c r="O351" s="116" t="s">
        <v>45</v>
      </c>
      <c r="P351" s="116"/>
      <c r="S351" s="186"/>
      <c r="T351" s="187"/>
      <c r="U351" s="187"/>
      <c r="V351" s="188"/>
      <c r="W351" s="49"/>
      <c r="AF351" s="189">
        <f>IF(S351=0,I351,IF(S351&lt;1920,I351*0.7,IF(S351&lt;1970,I351*0.9,I351)))</f>
        <v>0</v>
      </c>
      <c r="AG351" s="190"/>
      <c r="AH351" s="190"/>
      <c r="AI351" s="190"/>
      <c r="AJ351" s="190"/>
      <c r="AK351" s="191"/>
      <c r="AL351" s="192" t="s">
        <v>45</v>
      </c>
      <c r="AM351" s="192"/>
    </row>
    <row r="352" spans="1:42" s="71" customFormat="1" ht="2.25" customHeight="1" x14ac:dyDescent="0.25">
      <c r="A352" s="78"/>
      <c r="G352" s="58"/>
      <c r="H352" s="58"/>
      <c r="I352" s="117"/>
      <c r="J352" s="117"/>
      <c r="K352" s="117"/>
      <c r="L352" s="117"/>
      <c r="M352" s="118"/>
      <c r="N352" s="118"/>
      <c r="O352" s="116"/>
      <c r="P352" s="116"/>
      <c r="S352" s="118"/>
      <c r="T352" s="119"/>
      <c r="U352" s="119"/>
      <c r="V352" s="119"/>
      <c r="W352" s="59"/>
      <c r="AF352" s="117"/>
      <c r="AG352" s="117"/>
      <c r="AH352" s="117"/>
      <c r="AI352" s="117"/>
      <c r="AJ352" s="117"/>
      <c r="AK352" s="117"/>
      <c r="AL352" s="116"/>
      <c r="AM352" s="116"/>
    </row>
    <row r="353" spans="1:42" s="71" customFormat="1" ht="15" customHeight="1" x14ac:dyDescent="0.25">
      <c r="A353" s="78"/>
      <c r="B353" s="157"/>
      <c r="C353" s="158"/>
      <c r="D353" s="158"/>
      <c r="E353" s="159"/>
      <c r="I353" s="183"/>
      <c r="J353" s="184"/>
      <c r="K353" s="184"/>
      <c r="L353" s="184"/>
      <c r="M353" s="184"/>
      <c r="N353" s="185"/>
      <c r="O353" s="116" t="s">
        <v>45</v>
      </c>
      <c r="P353" s="116"/>
      <c r="S353" s="186"/>
      <c r="T353" s="187"/>
      <c r="U353" s="187"/>
      <c r="V353" s="188"/>
      <c r="W353" s="49"/>
      <c r="AF353" s="189">
        <f>IF(S353=0,I353,IF(S353&lt;1920,I353*0.7,IF(S353&lt;1970,I353*0.9,I353)))</f>
        <v>0</v>
      </c>
      <c r="AG353" s="190"/>
      <c r="AH353" s="190"/>
      <c r="AI353" s="190"/>
      <c r="AJ353" s="190"/>
      <c r="AK353" s="191"/>
      <c r="AL353" s="192" t="s">
        <v>45</v>
      </c>
      <c r="AM353" s="192"/>
    </row>
    <row r="354" spans="1:42" s="71" customFormat="1" ht="2.25" customHeight="1" x14ac:dyDescent="0.25">
      <c r="A354" s="78"/>
      <c r="B354" s="73"/>
      <c r="C354" s="73"/>
      <c r="D354" s="73"/>
      <c r="E354" s="73"/>
      <c r="F354" s="73"/>
      <c r="G354" s="73"/>
      <c r="H354" s="73"/>
      <c r="I354" s="116"/>
      <c r="J354" s="116"/>
      <c r="K354" s="116"/>
      <c r="L354" s="116"/>
      <c r="M354" s="118"/>
      <c r="N354" s="118"/>
      <c r="O354" s="116"/>
      <c r="P354" s="116"/>
      <c r="S354" s="118"/>
      <c r="T354" s="116"/>
      <c r="U354" s="116"/>
      <c r="V354" s="116"/>
      <c r="W354" s="73"/>
      <c r="AF354" s="116"/>
      <c r="AG354" s="116"/>
      <c r="AH354" s="116"/>
      <c r="AI354" s="116"/>
      <c r="AJ354" s="116"/>
      <c r="AK354" s="116"/>
      <c r="AL354" s="116"/>
      <c r="AM354" s="116"/>
    </row>
    <row r="355" spans="1:42" s="71" customFormat="1" ht="15" customHeight="1" x14ac:dyDescent="0.25">
      <c r="A355" s="78"/>
      <c r="B355" s="157"/>
      <c r="C355" s="158"/>
      <c r="D355" s="158"/>
      <c r="E355" s="159"/>
      <c r="I355" s="183"/>
      <c r="J355" s="184"/>
      <c r="K355" s="184"/>
      <c r="L355" s="184"/>
      <c r="M355" s="184"/>
      <c r="N355" s="185"/>
      <c r="O355" s="116" t="s">
        <v>45</v>
      </c>
      <c r="P355" s="116"/>
      <c r="S355" s="186"/>
      <c r="T355" s="187"/>
      <c r="U355" s="187"/>
      <c r="V355" s="188"/>
      <c r="W355" s="49"/>
      <c r="AF355" s="189">
        <f>IF(S355=0,I355,IF(S355&lt;1920,I355*0.7,IF(S355&lt;1970,I355*0.9,I355)))</f>
        <v>0</v>
      </c>
      <c r="AG355" s="190"/>
      <c r="AH355" s="190"/>
      <c r="AI355" s="190"/>
      <c r="AJ355" s="190"/>
      <c r="AK355" s="191"/>
      <c r="AL355" s="192" t="s">
        <v>45</v>
      </c>
      <c r="AM355" s="192"/>
    </row>
    <row r="356" spans="1:42" s="71" customFormat="1" ht="2.25" customHeight="1" x14ac:dyDescent="0.25">
      <c r="A356" s="78"/>
      <c r="B356" s="73"/>
      <c r="C356" s="73"/>
      <c r="D356" s="73"/>
      <c r="E356" s="73"/>
      <c r="F356" s="73"/>
      <c r="G356" s="73"/>
      <c r="H356" s="73"/>
      <c r="I356" s="116"/>
      <c r="J356" s="116"/>
      <c r="K356" s="116"/>
      <c r="L356" s="116"/>
      <c r="M356" s="118"/>
      <c r="N356" s="118"/>
      <c r="O356" s="116"/>
      <c r="P356" s="116"/>
      <c r="S356" s="118"/>
      <c r="T356" s="116"/>
      <c r="U356" s="116"/>
      <c r="V356" s="116"/>
      <c r="W356" s="73"/>
      <c r="AF356" s="116"/>
      <c r="AG356" s="116"/>
      <c r="AH356" s="116"/>
      <c r="AI356" s="116"/>
      <c r="AJ356" s="116"/>
      <c r="AK356" s="116"/>
      <c r="AL356" s="116"/>
      <c r="AM356" s="116"/>
    </row>
    <row r="357" spans="1:42" s="71" customFormat="1" ht="15" customHeight="1" x14ac:dyDescent="0.25">
      <c r="A357" s="78"/>
      <c r="B357" s="157"/>
      <c r="C357" s="158"/>
      <c r="D357" s="158"/>
      <c r="E357" s="159"/>
      <c r="I357" s="183"/>
      <c r="J357" s="184"/>
      <c r="K357" s="184"/>
      <c r="L357" s="184"/>
      <c r="M357" s="184"/>
      <c r="N357" s="185"/>
      <c r="O357" s="73" t="s">
        <v>45</v>
      </c>
      <c r="P357" s="73"/>
      <c r="S357" s="186"/>
      <c r="T357" s="187"/>
      <c r="U357" s="187"/>
      <c r="V357" s="188"/>
      <c r="W357" s="49"/>
      <c r="AF357" s="189">
        <f>IF(S357=0,I357,IF(S357&lt;1920,I357*0.7,IF(S357&lt;1970,I357*0.9,I357)))</f>
        <v>0</v>
      </c>
      <c r="AG357" s="190"/>
      <c r="AH357" s="190"/>
      <c r="AI357" s="190"/>
      <c r="AJ357" s="190"/>
      <c r="AK357" s="191"/>
      <c r="AL357" s="192" t="s">
        <v>45</v>
      </c>
      <c r="AM357" s="192"/>
    </row>
    <row r="358" spans="1:42" s="71" customFormat="1" ht="2.25" customHeight="1" x14ac:dyDescent="0.25">
      <c r="A358" s="78"/>
      <c r="B358" s="73"/>
      <c r="C358" s="73"/>
      <c r="D358" s="73"/>
      <c r="E358" s="73"/>
      <c r="F358" s="73"/>
      <c r="G358" s="73"/>
      <c r="H358" s="73"/>
      <c r="I358" s="116"/>
      <c r="J358" s="116"/>
      <c r="K358" s="116"/>
      <c r="L358" s="116"/>
      <c r="M358" s="118"/>
      <c r="N358" s="118"/>
      <c r="O358" s="73"/>
      <c r="P358" s="73"/>
      <c r="S358" s="118"/>
      <c r="T358" s="116"/>
      <c r="U358" s="116"/>
      <c r="V358" s="116"/>
      <c r="W358" s="73"/>
      <c r="AF358" s="116"/>
      <c r="AG358" s="116"/>
      <c r="AH358" s="116"/>
      <c r="AI358" s="116"/>
      <c r="AJ358" s="116"/>
      <c r="AK358" s="116"/>
      <c r="AL358" s="116"/>
      <c r="AM358" s="116"/>
    </row>
    <row r="359" spans="1:42" s="71" customFormat="1" ht="15" customHeight="1" x14ac:dyDescent="0.25">
      <c r="A359" s="78"/>
      <c r="B359" s="157"/>
      <c r="C359" s="158"/>
      <c r="D359" s="158"/>
      <c r="E359" s="159"/>
      <c r="I359" s="183"/>
      <c r="J359" s="184"/>
      <c r="K359" s="184"/>
      <c r="L359" s="184"/>
      <c r="M359" s="184"/>
      <c r="N359" s="185"/>
      <c r="O359" s="73" t="s">
        <v>45</v>
      </c>
      <c r="P359" s="73"/>
      <c r="S359" s="186"/>
      <c r="T359" s="187"/>
      <c r="U359" s="187"/>
      <c r="V359" s="188"/>
      <c r="W359" s="49"/>
      <c r="AF359" s="189">
        <f>IF(S359=0,I359,IF(S359&lt;1920,I359*0.7,IF(S359&lt;1970,I359*0.9,I359)))</f>
        <v>0</v>
      </c>
      <c r="AG359" s="190"/>
      <c r="AH359" s="190"/>
      <c r="AI359" s="190"/>
      <c r="AJ359" s="190"/>
      <c r="AK359" s="191"/>
      <c r="AL359" s="192" t="s">
        <v>45</v>
      </c>
      <c r="AM359" s="192"/>
    </row>
    <row r="360" spans="1:42" s="71" customFormat="1" ht="2.25" customHeight="1" x14ac:dyDescent="0.25">
      <c r="A360" s="78"/>
      <c r="B360" s="73"/>
      <c r="C360" s="73"/>
      <c r="D360" s="73"/>
      <c r="E360" s="73"/>
      <c r="F360" s="73"/>
      <c r="G360" s="73"/>
      <c r="H360" s="73"/>
      <c r="I360" s="116"/>
      <c r="J360" s="116"/>
      <c r="K360" s="116"/>
      <c r="L360" s="116"/>
      <c r="M360" s="118"/>
      <c r="N360" s="118"/>
      <c r="O360" s="73"/>
      <c r="P360" s="73"/>
      <c r="S360" s="118"/>
      <c r="T360" s="116"/>
      <c r="U360" s="116"/>
      <c r="V360" s="116"/>
      <c r="W360" s="73"/>
      <c r="AF360" s="116"/>
      <c r="AG360" s="116"/>
      <c r="AH360" s="116"/>
      <c r="AI360" s="116"/>
      <c r="AJ360" s="116"/>
      <c r="AK360" s="116"/>
      <c r="AL360" s="116"/>
      <c r="AM360" s="116"/>
    </row>
    <row r="361" spans="1:42" s="71" customFormat="1" ht="15" customHeight="1" x14ac:dyDescent="0.25">
      <c r="A361" s="78"/>
      <c r="B361" s="157"/>
      <c r="C361" s="158"/>
      <c r="D361" s="158"/>
      <c r="E361" s="159"/>
      <c r="I361" s="183"/>
      <c r="J361" s="184"/>
      <c r="K361" s="184"/>
      <c r="L361" s="184"/>
      <c r="M361" s="184"/>
      <c r="N361" s="185"/>
      <c r="O361" s="73" t="s">
        <v>45</v>
      </c>
      <c r="P361" s="73"/>
      <c r="S361" s="186"/>
      <c r="T361" s="187"/>
      <c r="U361" s="187"/>
      <c r="V361" s="188"/>
      <c r="W361" s="49"/>
      <c r="AF361" s="189">
        <f>IF(S361=0,I361,IF(S361&lt;1920,I361*0.7,IF(S361&lt;1970,I361*0.9,I361)))</f>
        <v>0</v>
      </c>
      <c r="AG361" s="190"/>
      <c r="AH361" s="190"/>
      <c r="AI361" s="190"/>
      <c r="AJ361" s="190"/>
      <c r="AK361" s="191"/>
      <c r="AL361" s="192" t="s">
        <v>45</v>
      </c>
      <c r="AM361" s="192"/>
    </row>
    <row r="362" spans="1:42" s="71" customFormat="1" ht="2.25" customHeight="1" x14ac:dyDescent="0.25">
      <c r="A362" s="78"/>
      <c r="B362" s="73"/>
      <c r="C362" s="73"/>
      <c r="D362" s="73"/>
      <c r="E362" s="73"/>
      <c r="F362" s="73"/>
      <c r="G362" s="73"/>
      <c r="H362" s="73"/>
      <c r="I362" s="116"/>
      <c r="J362" s="116"/>
      <c r="K362" s="116"/>
      <c r="L362" s="116"/>
      <c r="M362" s="118"/>
      <c r="N362" s="118"/>
      <c r="O362" s="73"/>
      <c r="P362" s="73"/>
      <c r="S362" s="118"/>
      <c r="T362" s="116"/>
      <c r="U362" s="116"/>
      <c r="V362" s="116"/>
      <c r="W362" s="73"/>
      <c r="AF362" s="116"/>
      <c r="AG362" s="116"/>
      <c r="AH362" s="116"/>
      <c r="AI362" s="116"/>
      <c r="AJ362" s="116"/>
      <c r="AK362" s="116"/>
      <c r="AL362" s="116"/>
      <c r="AM362" s="116"/>
    </row>
    <row r="363" spans="1:42" s="71" customFormat="1" ht="15" customHeight="1" x14ac:dyDescent="0.25">
      <c r="A363" s="78"/>
      <c r="B363" s="157"/>
      <c r="C363" s="158"/>
      <c r="D363" s="158"/>
      <c r="E363" s="159"/>
      <c r="I363" s="183"/>
      <c r="J363" s="184"/>
      <c r="K363" s="184"/>
      <c r="L363" s="184"/>
      <c r="M363" s="184"/>
      <c r="N363" s="185"/>
      <c r="O363" s="73" t="s">
        <v>45</v>
      </c>
      <c r="P363" s="73"/>
      <c r="S363" s="186"/>
      <c r="T363" s="187"/>
      <c r="U363" s="187"/>
      <c r="V363" s="188"/>
      <c r="W363" s="49"/>
      <c r="AF363" s="189">
        <f>IF(S363=0,I363,IF(S363&lt;1920,I363*0.7,IF(S363&lt;1970,I363*0.9,I363)))</f>
        <v>0</v>
      </c>
      <c r="AG363" s="190"/>
      <c r="AH363" s="190"/>
      <c r="AI363" s="190"/>
      <c r="AJ363" s="190"/>
      <c r="AK363" s="191"/>
      <c r="AL363" s="192" t="s">
        <v>45</v>
      </c>
      <c r="AM363" s="192"/>
    </row>
    <row r="364" spans="1:42" s="71" customFormat="1" ht="15" customHeight="1" x14ac:dyDescent="0.25">
      <c r="A364" s="78"/>
      <c r="F364" s="76"/>
      <c r="G364" s="76"/>
      <c r="H364" s="64"/>
      <c r="I364" s="64"/>
      <c r="J364" s="64"/>
      <c r="K364" s="64"/>
      <c r="L364" s="64"/>
      <c r="M364" s="73"/>
      <c r="N364" s="73"/>
      <c r="O364" s="73"/>
      <c r="P364" s="61"/>
      <c r="Q364" s="61"/>
      <c r="R364" s="61"/>
      <c r="S364" s="61"/>
      <c r="T364" s="76"/>
      <c r="U364" s="5"/>
      <c r="V364" s="5"/>
      <c r="X364" s="79"/>
      <c r="Y364" s="79"/>
      <c r="Z364" s="79"/>
      <c r="AA364" s="79"/>
      <c r="AB364" s="79"/>
      <c r="AC364" s="79"/>
      <c r="AD364" s="73"/>
      <c r="AE364" s="73"/>
      <c r="AF364" s="116"/>
      <c r="AG364" s="116"/>
      <c r="AH364" s="116"/>
      <c r="AI364" s="116"/>
      <c r="AJ364" s="116"/>
      <c r="AK364" s="116"/>
      <c r="AL364" s="116"/>
      <c r="AM364" s="118"/>
    </row>
    <row r="365" spans="1:42" s="18" customFormat="1" ht="4.5" customHeight="1" x14ac:dyDescent="0.25">
      <c r="A365" s="33"/>
    </row>
    <row r="366" spans="1:42" s="18" customFormat="1" ht="2.25" customHeight="1" x14ac:dyDescent="0.25">
      <c r="A366" s="199"/>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c r="AN366" s="122"/>
      <c r="AO366" s="122"/>
      <c r="AP366" s="122"/>
    </row>
    <row r="367" spans="1:42" s="71" customFormat="1" ht="15" customHeight="1" x14ac:dyDescent="0.25">
      <c r="A367" s="78">
        <v>34</v>
      </c>
      <c r="B367" s="170" t="s">
        <v>225</v>
      </c>
      <c r="C367" s="262"/>
      <c r="D367" s="262"/>
      <c r="E367" s="262"/>
      <c r="F367" s="262"/>
      <c r="G367" s="262"/>
      <c r="H367" s="262"/>
      <c r="I367" s="262"/>
      <c r="J367" s="262"/>
      <c r="K367" s="262"/>
      <c r="L367" s="262"/>
      <c r="M367" s="262"/>
      <c r="N367" s="262"/>
      <c r="O367" s="262"/>
      <c r="P367" s="262"/>
      <c r="Q367" s="262"/>
      <c r="R367" s="262"/>
      <c r="S367" s="262"/>
      <c r="T367" s="262"/>
      <c r="U367" s="262"/>
      <c r="V367" s="262"/>
      <c r="W367" s="262"/>
      <c r="X367" s="262"/>
      <c r="Y367" s="262"/>
      <c r="Z367" s="262"/>
      <c r="AA367" s="262"/>
      <c r="AB367" s="262"/>
      <c r="AC367" s="262"/>
      <c r="AD367" s="262"/>
      <c r="AE367" s="262"/>
      <c r="AF367" s="262"/>
      <c r="AG367" s="262"/>
      <c r="AH367" s="262"/>
      <c r="AI367" s="262"/>
      <c r="AJ367" s="262"/>
      <c r="AK367" s="262"/>
      <c r="AL367" s="262"/>
      <c r="AM367" s="262"/>
      <c r="AN367" s="262"/>
      <c r="AO367" s="262"/>
      <c r="AP367" s="262"/>
    </row>
    <row r="368" spans="1:42" s="71" customFormat="1" ht="15" customHeight="1" x14ac:dyDescent="0.25">
      <c r="A368" s="78"/>
      <c r="B368" s="262"/>
      <c r="C368" s="262"/>
      <c r="D368" s="262"/>
      <c r="E368" s="262"/>
      <c r="F368" s="262"/>
      <c r="G368" s="262"/>
      <c r="H368" s="262"/>
      <c r="I368" s="262"/>
      <c r="J368" s="262"/>
      <c r="K368" s="262"/>
      <c r="L368" s="262"/>
      <c r="M368" s="262"/>
      <c r="N368" s="262"/>
      <c r="O368" s="262"/>
      <c r="P368" s="262"/>
      <c r="Q368" s="262"/>
      <c r="R368" s="262"/>
      <c r="S368" s="262"/>
      <c r="T368" s="262"/>
      <c r="U368" s="262"/>
      <c r="V368" s="262"/>
      <c r="W368" s="262"/>
      <c r="X368" s="262"/>
      <c r="Y368" s="262"/>
      <c r="Z368" s="262"/>
      <c r="AA368" s="262"/>
      <c r="AB368" s="262"/>
      <c r="AC368" s="262"/>
      <c r="AD368" s="262"/>
      <c r="AE368" s="262"/>
      <c r="AF368" s="262"/>
      <c r="AG368" s="262"/>
      <c r="AH368" s="262"/>
      <c r="AI368" s="262"/>
      <c r="AJ368" s="262"/>
      <c r="AK368" s="262"/>
      <c r="AL368" s="262"/>
      <c r="AM368" s="262"/>
      <c r="AN368" s="262"/>
      <c r="AO368" s="262"/>
      <c r="AP368" s="262"/>
    </row>
    <row r="369" spans="1:42" s="71" customFormat="1" ht="35.4" customHeight="1" x14ac:dyDescent="0.25">
      <c r="A369" s="78"/>
      <c r="B369" s="262"/>
      <c r="C369" s="262"/>
      <c r="D369" s="262"/>
      <c r="E369" s="262"/>
      <c r="F369" s="262"/>
      <c r="G369" s="262"/>
      <c r="H369" s="262"/>
      <c r="I369" s="262"/>
      <c r="J369" s="262"/>
      <c r="K369" s="262"/>
      <c r="L369" s="262"/>
      <c r="M369" s="262"/>
      <c r="N369" s="262"/>
      <c r="O369" s="262"/>
      <c r="P369" s="262"/>
      <c r="Q369" s="262"/>
      <c r="R369" s="262"/>
      <c r="S369" s="262"/>
      <c r="T369" s="262"/>
      <c r="U369" s="262"/>
      <c r="V369" s="262"/>
      <c r="W369" s="262"/>
      <c r="X369" s="262"/>
      <c r="Y369" s="262"/>
      <c r="Z369" s="262"/>
      <c r="AA369" s="262"/>
      <c r="AB369" s="262"/>
      <c r="AC369" s="262"/>
      <c r="AD369" s="262"/>
      <c r="AE369" s="262"/>
      <c r="AF369" s="262"/>
      <c r="AG369" s="262"/>
      <c r="AH369" s="262"/>
      <c r="AI369" s="262"/>
      <c r="AJ369" s="262"/>
      <c r="AK369" s="262"/>
      <c r="AL369" s="262"/>
      <c r="AM369" s="262"/>
      <c r="AN369" s="262"/>
      <c r="AO369" s="262"/>
      <c r="AP369" s="262"/>
    </row>
    <row r="370" spans="1:42" s="71" customFormat="1" ht="4.3499999999999996" customHeight="1" x14ac:dyDescent="0.25">
      <c r="A370" s="78"/>
      <c r="B370" s="262"/>
      <c r="C370" s="262"/>
      <c r="D370" s="262"/>
      <c r="E370" s="262"/>
      <c r="F370" s="262"/>
      <c r="G370" s="262"/>
      <c r="H370" s="262"/>
      <c r="I370" s="262"/>
      <c r="J370" s="262"/>
      <c r="K370" s="262"/>
      <c r="L370" s="262"/>
      <c r="M370" s="262"/>
      <c r="N370" s="262"/>
      <c r="O370" s="262"/>
      <c r="P370" s="262"/>
      <c r="Q370" s="262"/>
      <c r="R370" s="262"/>
      <c r="S370" s="262"/>
      <c r="T370" s="262"/>
      <c r="U370" s="262"/>
      <c r="V370" s="262"/>
      <c r="W370" s="262"/>
      <c r="X370" s="262"/>
      <c r="Y370" s="262"/>
      <c r="Z370" s="262"/>
      <c r="AA370" s="262"/>
      <c r="AB370" s="262"/>
      <c r="AC370" s="262"/>
      <c r="AD370" s="262"/>
      <c r="AE370" s="262"/>
      <c r="AF370" s="262"/>
      <c r="AG370" s="262"/>
      <c r="AH370" s="262"/>
      <c r="AI370" s="262"/>
      <c r="AJ370" s="262"/>
      <c r="AK370" s="262"/>
      <c r="AL370" s="262"/>
      <c r="AM370" s="262"/>
      <c r="AN370" s="262"/>
      <c r="AO370" s="262"/>
      <c r="AP370" s="262"/>
    </row>
    <row r="371" spans="1:42" s="71" customFormat="1" ht="30.75" customHeight="1" x14ac:dyDescent="0.25">
      <c r="A371" s="78"/>
      <c r="B371" s="170" t="s">
        <v>231</v>
      </c>
      <c r="C371" s="170"/>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row>
    <row r="372" spans="1:42" s="71" customFormat="1" ht="2.1" customHeight="1" x14ac:dyDescent="0.25">
      <c r="A372" s="78"/>
    </row>
    <row r="373" spans="1:42" s="71" customFormat="1" ht="15" customHeight="1" x14ac:dyDescent="0.25">
      <c r="A373" s="78"/>
      <c r="B373" s="171" t="s">
        <v>210</v>
      </c>
      <c r="C373" s="171"/>
      <c r="D373" s="171"/>
      <c r="E373" s="171"/>
      <c r="G373" s="149" t="s">
        <v>34</v>
      </c>
      <c r="H373" s="148"/>
      <c r="I373" s="148"/>
      <c r="J373" s="148"/>
      <c r="K373" s="148"/>
      <c r="L373" s="148"/>
      <c r="M373" s="148"/>
      <c r="N373" s="148"/>
      <c r="O373" s="5"/>
      <c r="P373" s="147" t="s">
        <v>35</v>
      </c>
      <c r="Q373" s="148"/>
      <c r="R373" s="148"/>
      <c r="S373" s="148"/>
      <c r="T373" s="77"/>
      <c r="U373" s="149" t="s">
        <v>36</v>
      </c>
      <c r="V373" s="150"/>
      <c r="W373" s="150"/>
      <c r="X373" s="150"/>
      <c r="Y373" s="150"/>
      <c r="Z373" s="150"/>
      <c r="AA373" s="150"/>
      <c r="AB373" s="150"/>
      <c r="AC373" s="150"/>
      <c r="AD373" s="148"/>
      <c r="AE373" s="148"/>
      <c r="AG373" s="149" t="s">
        <v>211</v>
      </c>
      <c r="AH373" s="172"/>
      <c r="AI373" s="172"/>
      <c r="AJ373" s="172"/>
      <c r="AK373" s="172"/>
      <c r="AL373" s="172"/>
      <c r="AM373" s="172"/>
      <c r="AN373" s="172"/>
      <c r="AO373" s="172"/>
    </row>
    <row r="374" spans="1:42" s="71" customFormat="1" ht="15" customHeight="1" x14ac:dyDescent="0.25">
      <c r="A374" s="78"/>
      <c r="B374" s="171"/>
      <c r="C374" s="171"/>
      <c r="D374" s="171"/>
      <c r="E374" s="171"/>
      <c r="G374" s="148"/>
      <c r="H374" s="148"/>
      <c r="I374" s="148"/>
      <c r="J374" s="148"/>
      <c r="K374" s="148"/>
      <c r="L374" s="148"/>
      <c r="M374" s="148"/>
      <c r="N374" s="148"/>
      <c r="O374" s="5"/>
      <c r="P374" s="148"/>
      <c r="Q374" s="148"/>
      <c r="R374" s="148"/>
      <c r="S374" s="148"/>
      <c r="T374" s="77"/>
      <c r="U374" s="150"/>
      <c r="V374" s="150"/>
      <c r="W374" s="150"/>
      <c r="X374" s="150"/>
      <c r="Y374" s="150"/>
      <c r="Z374" s="150"/>
      <c r="AA374" s="150"/>
      <c r="AB374" s="150"/>
      <c r="AC374" s="150"/>
      <c r="AD374" s="148"/>
      <c r="AE374" s="148"/>
      <c r="AG374" s="172"/>
      <c r="AH374" s="172"/>
      <c r="AI374" s="172"/>
      <c r="AJ374" s="172"/>
      <c r="AK374" s="172"/>
      <c r="AL374" s="172"/>
      <c r="AM374" s="172"/>
      <c r="AN374" s="172"/>
      <c r="AO374" s="172"/>
    </row>
    <row r="375" spans="1:42" s="71" customFormat="1" ht="2.25" customHeight="1" x14ac:dyDescent="0.25">
      <c r="A375" s="78"/>
      <c r="I375" s="5"/>
      <c r="J375" s="5"/>
      <c r="K375" s="5"/>
      <c r="L375" s="5"/>
      <c r="M375" s="5"/>
      <c r="N375" s="5"/>
      <c r="O375" s="5"/>
      <c r="P375" s="5"/>
      <c r="Q375" s="5"/>
      <c r="R375" s="5"/>
      <c r="S375" s="5"/>
      <c r="T375" s="5"/>
      <c r="U375" s="5"/>
      <c r="V375" s="5"/>
      <c r="W375" s="5"/>
      <c r="X375" s="5"/>
      <c r="Y375" s="5"/>
      <c r="Z375" s="5"/>
      <c r="AA375" s="5"/>
      <c r="AB375" s="5"/>
      <c r="AC375" s="5"/>
      <c r="AD375" s="5"/>
      <c r="AE375" s="5"/>
      <c r="AG375" s="5"/>
      <c r="AH375" s="5"/>
      <c r="AI375" s="5"/>
      <c r="AJ375" s="5"/>
      <c r="AK375" s="5"/>
      <c r="AL375" s="5"/>
      <c r="AM375" s="5"/>
      <c r="AN375" s="5"/>
      <c r="AO375" s="5"/>
    </row>
    <row r="376" spans="1:42" s="71" customFormat="1" ht="15" customHeight="1" x14ac:dyDescent="0.25">
      <c r="A376" s="78"/>
      <c r="B376" s="157"/>
      <c r="C376" s="158"/>
      <c r="D376" s="158"/>
      <c r="E376" s="159"/>
      <c r="G376" s="193"/>
      <c r="H376" s="194"/>
      <c r="I376" s="194"/>
      <c r="J376" s="194"/>
      <c r="K376" s="194"/>
      <c r="L376" s="195"/>
      <c r="M376" s="192" t="s">
        <v>45</v>
      </c>
      <c r="N376" s="192"/>
      <c r="O376" s="5"/>
      <c r="P376" s="196"/>
      <c r="Q376" s="197"/>
      <c r="R376" s="197"/>
      <c r="S376" s="198"/>
      <c r="U376" s="5"/>
      <c r="V376" s="5"/>
      <c r="W376" s="73"/>
      <c r="X376" s="173">
        <f>IF(P376=0,G376,IF(P376&lt;1920,G376*0.7,IF(P376&lt;1970,G376*0.9,G376)))</f>
        <v>0</v>
      </c>
      <c r="Y376" s="174"/>
      <c r="Z376" s="174"/>
      <c r="AA376" s="174"/>
      <c r="AB376" s="174"/>
      <c r="AC376" s="175"/>
      <c r="AD376" s="146" t="s">
        <v>45</v>
      </c>
      <c r="AE376" s="146"/>
      <c r="AG376" s="176"/>
      <c r="AH376" s="176"/>
      <c r="AI376" s="176"/>
      <c r="AJ376" s="176"/>
      <c r="AK376" s="5"/>
      <c r="AL376" s="5"/>
      <c r="AM376" s="5"/>
      <c r="AN376" s="5"/>
      <c r="AO376" s="5"/>
    </row>
    <row r="377" spans="1:42" s="71" customFormat="1" ht="2.25" customHeight="1" x14ac:dyDescent="0.25">
      <c r="A377" s="78"/>
      <c r="G377" s="118"/>
      <c r="H377" s="118"/>
      <c r="I377" s="120"/>
      <c r="J377" s="120"/>
      <c r="K377" s="120"/>
      <c r="L377" s="120"/>
      <c r="M377" s="116"/>
      <c r="N377" s="116"/>
      <c r="O377" s="5"/>
      <c r="P377" s="120"/>
      <c r="Q377" s="120"/>
      <c r="R377" s="120"/>
      <c r="S377" s="120"/>
      <c r="T377" s="5"/>
      <c r="U377" s="5"/>
      <c r="V377" s="5"/>
      <c r="X377" s="76"/>
      <c r="Y377" s="76"/>
      <c r="Z377" s="76"/>
      <c r="AA377" s="76"/>
      <c r="AB377" s="76"/>
      <c r="AC377" s="73"/>
      <c r="AD377" s="5"/>
      <c r="AE377" s="5"/>
      <c r="AG377" s="5"/>
      <c r="AH377" s="5"/>
      <c r="AI377" s="5"/>
      <c r="AJ377" s="5"/>
      <c r="AK377" s="5"/>
      <c r="AL377" s="5"/>
      <c r="AM377" s="5"/>
      <c r="AN377" s="5"/>
      <c r="AO377" s="5"/>
    </row>
    <row r="378" spans="1:42" s="71" customFormat="1" ht="15" customHeight="1" x14ac:dyDescent="0.25">
      <c r="A378" s="78"/>
      <c r="B378" s="157"/>
      <c r="C378" s="158"/>
      <c r="D378" s="158"/>
      <c r="E378" s="159"/>
      <c r="G378" s="193"/>
      <c r="H378" s="194"/>
      <c r="I378" s="194"/>
      <c r="J378" s="194"/>
      <c r="K378" s="194"/>
      <c r="L378" s="195"/>
      <c r="M378" s="192" t="s">
        <v>45</v>
      </c>
      <c r="N378" s="192"/>
      <c r="O378" s="5"/>
      <c r="P378" s="196"/>
      <c r="Q378" s="197"/>
      <c r="R378" s="197"/>
      <c r="S378" s="198"/>
      <c r="U378" s="5"/>
      <c r="V378" s="5"/>
      <c r="X378" s="173">
        <f>IF(P378=0,G378,IF(P378&lt;1920,G378*0.7,IF(P378&lt;1970,G378*0.9,G378)))</f>
        <v>0</v>
      </c>
      <c r="Y378" s="174"/>
      <c r="Z378" s="174"/>
      <c r="AA378" s="174"/>
      <c r="AB378" s="174"/>
      <c r="AC378" s="175"/>
      <c r="AD378" s="146" t="s">
        <v>45</v>
      </c>
      <c r="AE378" s="146"/>
      <c r="AG378" s="176"/>
      <c r="AH378" s="176"/>
      <c r="AI378" s="176"/>
      <c r="AJ378" s="176"/>
      <c r="AK378" s="5"/>
      <c r="AL378" s="5"/>
      <c r="AM378" s="5"/>
      <c r="AN378" s="5"/>
      <c r="AO378" s="5"/>
    </row>
    <row r="379" spans="1:42" s="18" customFormat="1" ht="7.5" customHeight="1" x14ac:dyDescent="0.3">
      <c r="A379" s="33"/>
      <c r="AG379" s="23"/>
      <c r="AH379" s="23"/>
      <c r="AI379" s="23"/>
      <c r="AJ379" s="23"/>
      <c r="AK379" s="23"/>
      <c r="AL379" s="23"/>
      <c r="AM379" s="23"/>
      <c r="AN379" s="23"/>
      <c r="AO379" s="23"/>
    </row>
    <row r="380" spans="1:42" s="18" customFormat="1" ht="15" customHeight="1" x14ac:dyDescent="0.25">
      <c r="A380" s="33">
        <v>35</v>
      </c>
      <c r="B380" s="261" t="s">
        <v>85</v>
      </c>
      <c r="C380" s="261"/>
      <c r="D380" s="261"/>
      <c r="E380" s="261"/>
      <c r="F380" s="261"/>
      <c r="G380" s="261"/>
      <c r="H380" s="261"/>
      <c r="I380" s="261"/>
      <c r="J380" s="261"/>
      <c r="K380" s="261"/>
      <c r="L380" s="261"/>
      <c r="M380" s="261"/>
      <c r="N380" s="261"/>
      <c r="O380" s="261"/>
      <c r="P380" s="261"/>
      <c r="Q380" s="261"/>
      <c r="R380" s="261"/>
      <c r="S380" s="261"/>
      <c r="T380" s="261"/>
      <c r="U380" s="261"/>
      <c r="V380" s="261"/>
      <c r="W380" s="261"/>
      <c r="X380" s="261"/>
      <c r="Y380" s="261"/>
      <c r="Z380" s="261"/>
      <c r="AA380" s="261"/>
      <c r="AB380" s="261"/>
      <c r="AC380" s="261"/>
      <c r="AD380" s="261"/>
      <c r="AE380" s="261"/>
      <c r="AF380" s="261"/>
      <c r="AG380" s="261"/>
      <c r="AH380" s="261"/>
      <c r="AI380" s="261"/>
      <c r="AJ380" s="261"/>
      <c r="AK380" s="263">
        <f>IF((SUM(AF349,AF351,AF353,AF355,AF357,AF359,AF361,AF363)-SUM(X376,X378))&gt;0,(SUM(AF349,AF351,AF353,AF355,AF357,AF359,AF361,AF363)-SUM(X376,X378)),IF((SUM(AF349,AF351,AF353,AF355,AF357,AF359,AF361,AF363)-SUM(X376,X378))&lt;0,"?",0))</f>
        <v>0</v>
      </c>
      <c r="AL380" s="264"/>
      <c r="AM380" s="264"/>
      <c r="AN380" s="265"/>
      <c r="AO380" s="192" t="s">
        <v>45</v>
      </c>
      <c r="AP380" s="192"/>
    </row>
    <row r="381" spans="1:42" s="18" customFormat="1" ht="4.5" customHeight="1" x14ac:dyDescent="0.25">
      <c r="A381" s="199"/>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c r="AN381" s="122"/>
      <c r="AO381" s="122"/>
      <c r="AP381" s="122"/>
    </row>
    <row r="382" spans="1:42" s="18" customFormat="1" ht="3.6" customHeight="1" x14ac:dyDescent="0.25">
      <c r="A382" s="228"/>
      <c r="B382" s="228"/>
      <c r="C382" s="228"/>
      <c r="D382" s="228"/>
      <c r="E382" s="228"/>
      <c r="F382" s="228"/>
      <c r="G382" s="228"/>
      <c r="H382" s="228"/>
      <c r="I382" s="228"/>
      <c r="J382" s="228"/>
      <c r="K382" s="228"/>
      <c r="L382" s="228"/>
      <c r="M382" s="228"/>
      <c r="N382" s="228"/>
      <c r="O382" s="228"/>
      <c r="P382" s="228"/>
      <c r="Q382" s="228"/>
      <c r="R382" s="228"/>
      <c r="S382" s="228"/>
      <c r="T382" s="228"/>
      <c r="U382" s="228"/>
      <c r="V382" s="228"/>
      <c r="W382" s="228"/>
      <c r="X382" s="228"/>
      <c r="Y382" s="228"/>
      <c r="Z382" s="228"/>
      <c r="AA382" s="228"/>
      <c r="AB382" s="228"/>
      <c r="AC382" s="228"/>
      <c r="AD382" s="228"/>
      <c r="AE382" s="228"/>
      <c r="AF382" s="228"/>
      <c r="AG382" s="228"/>
      <c r="AH382" s="228"/>
      <c r="AI382" s="228"/>
      <c r="AJ382" s="228"/>
      <c r="AK382" s="228"/>
      <c r="AL382" s="228"/>
      <c r="AM382" s="228"/>
      <c r="AN382" s="228"/>
      <c r="AO382" s="228"/>
      <c r="AP382" s="228"/>
    </row>
    <row r="383" spans="1:42" s="71" customFormat="1" ht="15" customHeight="1" x14ac:dyDescent="0.25">
      <c r="A383" s="78">
        <v>36</v>
      </c>
      <c r="B383" s="144" t="s">
        <v>212</v>
      </c>
      <c r="C383" s="145"/>
      <c r="D383" s="145"/>
      <c r="E383" s="145"/>
      <c r="F383" s="145"/>
      <c r="G383" s="145"/>
      <c r="H383" s="145"/>
      <c r="I383" s="145"/>
      <c r="J383" s="145"/>
      <c r="K383" s="145"/>
      <c r="L383" s="145"/>
      <c r="M383" s="145"/>
      <c r="N383" s="145"/>
      <c r="O383" s="145"/>
      <c r="P383" s="145"/>
      <c r="Q383" s="145"/>
      <c r="R383" s="145"/>
      <c r="S383" s="145"/>
      <c r="T383" s="145"/>
      <c r="U383" s="145"/>
      <c r="V383" s="145"/>
      <c r="W383" s="145"/>
      <c r="X383" s="145"/>
      <c r="Y383" s="145"/>
      <c r="Z383" s="145"/>
      <c r="AA383" s="145"/>
      <c r="AB383" s="145"/>
      <c r="AC383" s="145"/>
      <c r="AD383" s="145"/>
      <c r="AE383" s="145"/>
      <c r="AF383" s="145"/>
      <c r="AG383" s="145"/>
      <c r="AH383" s="145"/>
      <c r="AI383" s="145"/>
      <c r="AJ383" s="145"/>
      <c r="AK383" s="145"/>
      <c r="AL383" s="145"/>
      <c r="AM383" s="145"/>
      <c r="AN383" s="145"/>
      <c r="AO383" s="145"/>
      <c r="AP383" s="145"/>
    </row>
    <row r="384" spans="1:42" s="71" customFormat="1" ht="2.25" customHeight="1" x14ac:dyDescent="0.25">
      <c r="A384" s="78"/>
      <c r="B384" s="145"/>
      <c r="C384" s="145"/>
      <c r="D384" s="145"/>
      <c r="E384" s="145"/>
      <c r="F384" s="145"/>
      <c r="G384" s="145"/>
      <c r="H384" s="145"/>
      <c r="I384" s="145"/>
      <c r="J384" s="145"/>
      <c r="K384" s="145"/>
      <c r="L384" s="145"/>
      <c r="M384" s="145"/>
      <c r="N384" s="145"/>
      <c r="O384" s="145"/>
      <c r="P384" s="145"/>
      <c r="Q384" s="145"/>
      <c r="R384" s="145"/>
      <c r="S384" s="145"/>
      <c r="T384" s="145"/>
      <c r="U384" s="145"/>
      <c r="V384" s="145"/>
      <c r="W384" s="145"/>
      <c r="X384" s="145"/>
      <c r="Y384" s="145"/>
      <c r="Z384" s="145"/>
      <c r="AA384" s="145"/>
      <c r="AB384" s="145"/>
      <c r="AC384" s="145"/>
      <c r="AD384" s="145"/>
      <c r="AE384" s="145"/>
      <c r="AF384" s="145"/>
      <c r="AG384" s="145"/>
      <c r="AH384" s="145"/>
      <c r="AI384" s="145"/>
      <c r="AJ384" s="145"/>
      <c r="AK384" s="145"/>
      <c r="AL384" s="145"/>
      <c r="AM384" s="145"/>
      <c r="AN384" s="145"/>
      <c r="AO384" s="145"/>
      <c r="AP384" s="145"/>
    </row>
    <row r="385" spans="1:42" s="71" customFormat="1" ht="29.25" customHeight="1" x14ac:dyDescent="0.25">
      <c r="A385" s="78"/>
      <c r="B385" s="203" t="s">
        <v>231</v>
      </c>
      <c r="C385" s="203"/>
      <c r="D385" s="203"/>
      <c r="E385" s="203"/>
      <c r="F385" s="203"/>
      <c r="G385" s="203"/>
      <c r="H385" s="203"/>
      <c r="I385" s="203"/>
      <c r="J385" s="203"/>
      <c r="K385" s="203"/>
      <c r="L385" s="203"/>
      <c r="M385" s="203"/>
      <c r="N385" s="203"/>
      <c r="O385" s="203"/>
      <c r="P385" s="203"/>
      <c r="Q385" s="203"/>
      <c r="R385" s="203"/>
      <c r="S385" s="203"/>
      <c r="T385" s="203"/>
      <c r="U385" s="203"/>
      <c r="V385" s="203"/>
      <c r="W385" s="203"/>
      <c r="X385" s="203"/>
      <c r="Y385" s="203"/>
      <c r="Z385" s="203"/>
      <c r="AA385" s="203"/>
      <c r="AB385" s="203"/>
      <c r="AC385" s="203"/>
      <c r="AD385" s="203"/>
      <c r="AE385" s="203"/>
      <c r="AF385" s="203"/>
      <c r="AG385" s="203"/>
      <c r="AH385" s="203"/>
      <c r="AI385" s="203"/>
      <c r="AJ385" s="203"/>
      <c r="AK385" s="203"/>
      <c r="AL385" s="203"/>
      <c r="AM385" s="203"/>
      <c r="AN385" s="203"/>
      <c r="AO385" s="203"/>
      <c r="AP385" s="203"/>
    </row>
    <row r="386" spans="1:42" s="71" customFormat="1" ht="2.25" customHeight="1" x14ac:dyDescent="0.25">
      <c r="A386" s="78"/>
    </row>
    <row r="387" spans="1:42" s="71" customFormat="1" ht="15" customHeight="1" x14ac:dyDescent="0.25">
      <c r="A387" s="78"/>
      <c r="B387" s="129" t="s">
        <v>209</v>
      </c>
      <c r="C387" s="129"/>
      <c r="D387" s="129"/>
      <c r="E387" s="129"/>
      <c r="F387" s="129"/>
      <c r="I387" s="266" t="s">
        <v>34</v>
      </c>
      <c r="J387" s="266"/>
      <c r="K387" s="266"/>
      <c r="L387" s="266"/>
      <c r="M387" s="266"/>
      <c r="N387" s="266"/>
      <c r="O387" s="266"/>
      <c r="P387" s="266"/>
      <c r="S387" s="267" t="s">
        <v>35</v>
      </c>
      <c r="T387" s="267"/>
      <c r="U387" s="267"/>
      <c r="V387" s="267"/>
      <c r="Y387" s="149" t="s">
        <v>36</v>
      </c>
      <c r="Z387" s="149"/>
      <c r="AA387" s="149"/>
      <c r="AB387" s="149"/>
      <c r="AC387" s="149"/>
      <c r="AD387" s="149"/>
      <c r="AE387" s="149"/>
      <c r="AF387" s="149"/>
      <c r="AG387" s="149"/>
      <c r="AH387" s="149"/>
      <c r="AI387" s="149"/>
    </row>
    <row r="388" spans="1:42" s="71" customFormat="1" ht="15" customHeight="1" x14ac:dyDescent="0.25">
      <c r="A388" s="78"/>
      <c r="B388" s="129"/>
      <c r="C388" s="129"/>
      <c r="D388" s="129"/>
      <c r="E388" s="129"/>
      <c r="F388" s="129"/>
      <c r="I388" s="266"/>
      <c r="J388" s="266"/>
      <c r="K388" s="266"/>
      <c r="L388" s="266"/>
      <c r="M388" s="266"/>
      <c r="N388" s="266"/>
      <c r="O388" s="266"/>
      <c r="P388" s="266"/>
      <c r="S388" s="267"/>
      <c r="T388" s="267"/>
      <c r="U388" s="267"/>
      <c r="V388" s="267"/>
      <c r="Y388" s="149"/>
      <c r="Z388" s="149"/>
      <c r="AA388" s="149"/>
      <c r="AB388" s="149"/>
      <c r="AC388" s="149"/>
      <c r="AD388" s="149"/>
      <c r="AE388" s="149"/>
      <c r="AF388" s="149"/>
      <c r="AG388" s="149"/>
      <c r="AH388" s="149"/>
      <c r="AI388" s="149"/>
    </row>
    <row r="389" spans="1:42" s="71" customFormat="1" ht="2.25" customHeight="1" x14ac:dyDescent="0.25">
      <c r="A389" s="78"/>
      <c r="I389" s="5"/>
      <c r="J389" s="5"/>
      <c r="K389" s="5"/>
      <c r="L389" s="5"/>
      <c r="M389" s="5"/>
      <c r="N389" s="5"/>
      <c r="O389" s="5"/>
      <c r="P389" s="5"/>
      <c r="Q389" s="5"/>
      <c r="R389" s="5"/>
      <c r="S389" s="5"/>
      <c r="T389" s="5"/>
      <c r="U389" s="5"/>
      <c r="V389" s="5"/>
      <c r="W389" s="5"/>
      <c r="X389" s="5"/>
      <c r="Y389" s="5"/>
      <c r="Z389" s="5"/>
      <c r="AA389" s="5"/>
      <c r="AB389" s="5"/>
      <c r="AC389" s="5"/>
      <c r="AD389" s="5"/>
      <c r="AE389" s="5"/>
    </row>
    <row r="390" spans="1:42" s="71" customFormat="1" ht="15" customHeight="1" x14ac:dyDescent="0.25">
      <c r="A390" s="78"/>
      <c r="B390" s="157"/>
      <c r="C390" s="158"/>
      <c r="D390" s="158"/>
      <c r="E390" s="159"/>
      <c r="I390" s="160"/>
      <c r="J390" s="161"/>
      <c r="K390" s="161"/>
      <c r="L390" s="161"/>
      <c r="M390" s="161"/>
      <c r="N390" s="162"/>
      <c r="O390" s="73" t="s">
        <v>45</v>
      </c>
      <c r="P390" s="73"/>
      <c r="S390" s="163"/>
      <c r="T390" s="164"/>
      <c r="U390" s="164"/>
      <c r="V390" s="165"/>
      <c r="W390" s="73"/>
      <c r="AB390" s="166">
        <f>IF(S390=0,I390,IF(S390&lt;1920,I390*0.7,IF(S390&lt;1970,I390*0.9,I390)))</f>
        <v>0</v>
      </c>
      <c r="AC390" s="167"/>
      <c r="AD390" s="167"/>
      <c r="AE390" s="167"/>
      <c r="AF390" s="167"/>
      <c r="AG390" s="168"/>
      <c r="AH390" s="73" t="s">
        <v>45</v>
      </c>
      <c r="AI390" s="73"/>
    </row>
    <row r="391" spans="1:42" s="71" customFormat="1" ht="2.25" customHeight="1" x14ac:dyDescent="0.25">
      <c r="A391" s="78"/>
      <c r="K391" s="5"/>
      <c r="L391" s="5"/>
      <c r="M391" s="5"/>
      <c r="N391" s="5"/>
      <c r="O391" s="73"/>
      <c r="P391" s="73"/>
      <c r="S391" s="5"/>
      <c r="T391" s="5"/>
      <c r="U391" s="5"/>
      <c r="V391" s="5"/>
      <c r="AB391" s="76"/>
      <c r="AC391" s="76"/>
      <c r="AD391" s="76"/>
      <c r="AE391" s="76"/>
      <c r="AF391" s="76"/>
      <c r="AG391" s="73"/>
      <c r="AH391" s="5"/>
      <c r="AI391" s="5"/>
    </row>
    <row r="392" spans="1:42" s="71" customFormat="1" ht="15" customHeight="1" x14ac:dyDescent="0.25">
      <c r="A392" s="78"/>
      <c r="B392" s="157"/>
      <c r="C392" s="158"/>
      <c r="D392" s="158"/>
      <c r="E392" s="159"/>
      <c r="I392" s="160"/>
      <c r="J392" s="161"/>
      <c r="K392" s="161"/>
      <c r="L392" s="161"/>
      <c r="M392" s="161"/>
      <c r="N392" s="162"/>
      <c r="O392" s="73" t="s">
        <v>45</v>
      </c>
      <c r="P392" s="73"/>
      <c r="S392" s="163"/>
      <c r="T392" s="164"/>
      <c r="U392" s="164"/>
      <c r="V392" s="165"/>
      <c r="AB392" s="166">
        <f>IF(S392=0,I392,IF(S392&lt;1920,I392*0.7,IF(S392&lt;1970,I392*0.9,I392)))</f>
        <v>0</v>
      </c>
      <c r="AC392" s="167"/>
      <c r="AD392" s="167"/>
      <c r="AE392" s="167"/>
      <c r="AF392" s="167"/>
      <c r="AG392" s="168"/>
      <c r="AH392" s="73" t="s">
        <v>45</v>
      </c>
      <c r="AI392" s="73"/>
    </row>
    <row r="393" spans="1:42" s="71" customFormat="1" ht="2.25" customHeight="1" x14ac:dyDescent="0.25">
      <c r="A393" s="78"/>
      <c r="K393" s="5"/>
      <c r="L393" s="5"/>
      <c r="M393" s="5"/>
      <c r="N393" s="5"/>
      <c r="O393" s="73"/>
      <c r="P393" s="73"/>
      <c r="S393" s="5"/>
      <c r="T393" s="5"/>
      <c r="U393" s="5"/>
      <c r="V393" s="5"/>
      <c r="AB393" s="76"/>
      <c r="AC393" s="76"/>
      <c r="AD393" s="76"/>
      <c r="AE393" s="76"/>
      <c r="AF393" s="76"/>
      <c r="AG393" s="73"/>
      <c r="AH393" s="5"/>
      <c r="AI393" s="5"/>
    </row>
    <row r="394" spans="1:42" s="71" customFormat="1" ht="15" customHeight="1" x14ac:dyDescent="0.25">
      <c r="A394" s="78"/>
      <c r="B394" s="157"/>
      <c r="C394" s="158"/>
      <c r="D394" s="158"/>
      <c r="E394" s="159"/>
      <c r="I394" s="160"/>
      <c r="J394" s="161"/>
      <c r="K394" s="161"/>
      <c r="L394" s="161"/>
      <c r="M394" s="161"/>
      <c r="N394" s="162"/>
      <c r="O394" s="73" t="s">
        <v>45</v>
      </c>
      <c r="P394" s="73"/>
      <c r="S394" s="163"/>
      <c r="T394" s="164"/>
      <c r="U394" s="164"/>
      <c r="V394" s="165"/>
      <c r="AB394" s="166">
        <f>IF(S394=0,I394,IF(S394&lt;1920,I394*0.7,IF(S394&lt;1970,I394*0.9,I394)))</f>
        <v>0</v>
      </c>
      <c r="AC394" s="167"/>
      <c r="AD394" s="167"/>
      <c r="AE394" s="167"/>
      <c r="AF394" s="167"/>
      <c r="AG394" s="168"/>
      <c r="AH394" s="73" t="s">
        <v>45</v>
      </c>
      <c r="AI394" s="73"/>
    </row>
    <row r="395" spans="1:42" s="18" customFormat="1" ht="4.5" customHeight="1" x14ac:dyDescent="0.25">
      <c r="A395" s="12"/>
    </row>
    <row r="396" spans="1:42" s="71" customFormat="1" ht="15" customHeight="1" x14ac:dyDescent="0.25">
      <c r="A396" s="78">
        <v>37</v>
      </c>
      <c r="B396" s="169" t="s">
        <v>232</v>
      </c>
      <c r="C396" s="169"/>
      <c r="D396" s="169"/>
      <c r="E396" s="169"/>
      <c r="F396" s="169"/>
      <c r="G396" s="169"/>
      <c r="H396" s="169"/>
      <c r="I396" s="169"/>
      <c r="J396" s="169"/>
      <c r="K396" s="169"/>
      <c r="L396" s="169"/>
      <c r="M396" s="169"/>
      <c r="N396" s="169"/>
      <c r="O396" s="169"/>
      <c r="P396" s="169"/>
      <c r="Q396" s="169"/>
      <c r="R396" s="169"/>
      <c r="S396" s="169"/>
      <c r="T396" s="169"/>
      <c r="U396" s="169"/>
      <c r="V396" s="169"/>
      <c r="W396" s="169"/>
      <c r="X396" s="169"/>
      <c r="Y396" s="169"/>
      <c r="Z396" s="169"/>
      <c r="AA396" s="169"/>
      <c r="AB396" s="169"/>
      <c r="AC396" s="169"/>
      <c r="AD396" s="169"/>
      <c r="AE396" s="169"/>
      <c r="AF396" s="169"/>
      <c r="AG396" s="169"/>
      <c r="AH396" s="169"/>
      <c r="AI396" s="169"/>
      <c r="AJ396" s="169"/>
      <c r="AK396" s="169"/>
      <c r="AL396" s="169"/>
      <c r="AM396" s="169"/>
      <c r="AN396" s="169"/>
      <c r="AO396" s="169"/>
      <c r="AP396" s="169"/>
    </row>
    <row r="397" spans="1:42" s="71" customFormat="1" ht="15" customHeight="1" x14ac:dyDescent="0.25">
      <c r="A397" s="78"/>
      <c r="B397" s="169"/>
      <c r="C397" s="169"/>
      <c r="D397" s="169"/>
      <c r="E397" s="169"/>
      <c r="F397" s="169"/>
      <c r="G397" s="169"/>
      <c r="H397" s="169"/>
      <c r="I397" s="169"/>
      <c r="J397" s="169"/>
      <c r="K397" s="169"/>
      <c r="L397" s="169"/>
      <c r="M397" s="169"/>
      <c r="N397" s="169"/>
      <c r="O397" s="169"/>
      <c r="P397" s="169"/>
      <c r="Q397" s="169"/>
      <c r="R397" s="169"/>
      <c r="S397" s="169"/>
      <c r="T397" s="169"/>
      <c r="U397" s="169"/>
      <c r="V397" s="169"/>
      <c r="W397" s="169"/>
      <c r="X397" s="169"/>
      <c r="Y397" s="169"/>
      <c r="Z397" s="169"/>
      <c r="AA397" s="169"/>
      <c r="AB397" s="169"/>
      <c r="AC397" s="169"/>
      <c r="AD397" s="169"/>
      <c r="AE397" s="169"/>
      <c r="AF397" s="169"/>
      <c r="AG397" s="169"/>
      <c r="AH397" s="169"/>
      <c r="AI397" s="169"/>
      <c r="AJ397" s="169"/>
      <c r="AK397" s="169"/>
      <c r="AL397" s="169"/>
      <c r="AM397" s="169"/>
      <c r="AN397" s="169"/>
      <c r="AO397" s="169"/>
      <c r="AP397" s="169"/>
    </row>
    <row r="398" spans="1:42" s="71" customFormat="1" ht="25.5" customHeight="1" x14ac:dyDescent="0.25">
      <c r="A398" s="78"/>
      <c r="B398" s="169"/>
      <c r="C398" s="169"/>
      <c r="D398" s="169"/>
      <c r="E398" s="169"/>
      <c r="F398" s="169"/>
      <c r="G398" s="169"/>
      <c r="H398" s="169"/>
      <c r="I398" s="169"/>
      <c r="J398" s="169"/>
      <c r="K398" s="169"/>
      <c r="L398" s="169"/>
      <c r="M398" s="169"/>
      <c r="N398" s="169"/>
      <c r="O398" s="169"/>
      <c r="P398" s="169"/>
      <c r="Q398" s="169"/>
      <c r="R398" s="169"/>
      <c r="S398" s="169"/>
      <c r="T398" s="169"/>
      <c r="U398" s="169"/>
      <c r="V398" s="169"/>
      <c r="W398" s="169"/>
      <c r="X398" s="169"/>
      <c r="Y398" s="169"/>
      <c r="Z398" s="169"/>
      <c r="AA398" s="169"/>
      <c r="AB398" s="169"/>
      <c r="AC398" s="169"/>
      <c r="AD398" s="169"/>
      <c r="AE398" s="169"/>
      <c r="AF398" s="169"/>
      <c r="AG398" s="169"/>
      <c r="AH398" s="169"/>
      <c r="AI398" s="169"/>
      <c r="AJ398" s="169"/>
      <c r="AK398" s="169"/>
      <c r="AL398" s="169"/>
      <c r="AM398" s="169"/>
      <c r="AN398" s="169"/>
      <c r="AO398" s="169"/>
      <c r="AP398" s="169"/>
    </row>
    <row r="399" spans="1:42" s="71" customFormat="1" ht="32.25" customHeight="1" x14ac:dyDescent="0.25">
      <c r="A399" s="78"/>
      <c r="B399" s="170" t="s">
        <v>233</v>
      </c>
      <c r="C399" s="170"/>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row>
    <row r="400" spans="1:42" s="71" customFormat="1" ht="2.25" customHeight="1" x14ac:dyDescent="0.25">
      <c r="A400" s="78"/>
    </row>
    <row r="401" spans="1:42" s="71" customFormat="1" ht="15" customHeight="1" x14ac:dyDescent="0.25">
      <c r="A401" s="78"/>
      <c r="B401" s="171" t="s">
        <v>210</v>
      </c>
      <c r="C401" s="129"/>
      <c r="D401" s="129"/>
      <c r="E401" s="129"/>
      <c r="G401" s="149" t="s">
        <v>34</v>
      </c>
      <c r="H401" s="148"/>
      <c r="I401" s="148"/>
      <c r="J401" s="148"/>
      <c r="K401" s="148"/>
      <c r="L401" s="148"/>
      <c r="M401" s="148"/>
      <c r="N401" s="148"/>
      <c r="O401" s="5"/>
      <c r="P401" s="147" t="s">
        <v>35</v>
      </c>
      <c r="Q401" s="148"/>
      <c r="R401" s="148"/>
      <c r="S401" s="148"/>
      <c r="T401" s="77"/>
      <c r="U401" s="149" t="s">
        <v>36</v>
      </c>
      <c r="V401" s="150"/>
      <c r="W401" s="150"/>
      <c r="X401" s="150"/>
      <c r="Y401" s="150"/>
      <c r="Z401" s="150"/>
      <c r="AA401" s="150"/>
      <c r="AB401" s="150"/>
      <c r="AC401" s="150"/>
      <c r="AD401" s="148"/>
      <c r="AE401" s="148"/>
      <c r="AG401" s="149" t="s">
        <v>211</v>
      </c>
      <c r="AH401" s="172"/>
      <c r="AI401" s="172"/>
      <c r="AJ401" s="172"/>
      <c r="AK401" s="172"/>
      <c r="AL401" s="172"/>
      <c r="AM401" s="172"/>
      <c r="AN401" s="172"/>
      <c r="AO401" s="172"/>
    </row>
    <row r="402" spans="1:42" s="71" customFormat="1" ht="15" customHeight="1" x14ac:dyDescent="0.25">
      <c r="A402" s="78"/>
      <c r="B402" s="129"/>
      <c r="C402" s="129"/>
      <c r="D402" s="129"/>
      <c r="E402" s="129"/>
      <c r="G402" s="148"/>
      <c r="H402" s="148"/>
      <c r="I402" s="148"/>
      <c r="J402" s="148"/>
      <c r="K402" s="148"/>
      <c r="L402" s="148"/>
      <c r="M402" s="148"/>
      <c r="N402" s="148"/>
      <c r="O402" s="5"/>
      <c r="P402" s="148"/>
      <c r="Q402" s="148"/>
      <c r="R402" s="148"/>
      <c r="S402" s="148"/>
      <c r="T402" s="77"/>
      <c r="U402" s="150"/>
      <c r="V402" s="150"/>
      <c r="W402" s="150"/>
      <c r="X402" s="150"/>
      <c r="Y402" s="150"/>
      <c r="Z402" s="150"/>
      <c r="AA402" s="150"/>
      <c r="AB402" s="150"/>
      <c r="AC402" s="150"/>
      <c r="AD402" s="148"/>
      <c r="AE402" s="148"/>
      <c r="AG402" s="172"/>
      <c r="AH402" s="172"/>
      <c r="AI402" s="172"/>
      <c r="AJ402" s="172"/>
      <c r="AK402" s="172"/>
      <c r="AL402" s="172"/>
      <c r="AM402" s="172"/>
      <c r="AN402" s="172"/>
      <c r="AO402" s="172"/>
    </row>
    <row r="403" spans="1:42" s="71" customFormat="1" ht="2.25" customHeight="1" x14ac:dyDescent="0.25">
      <c r="A403" s="78"/>
      <c r="I403" s="5"/>
      <c r="J403" s="5"/>
      <c r="K403" s="5"/>
      <c r="L403" s="5"/>
      <c r="M403" s="5"/>
      <c r="N403" s="5"/>
      <c r="O403" s="5"/>
      <c r="P403" s="5"/>
      <c r="Q403" s="5"/>
      <c r="R403" s="5"/>
      <c r="S403" s="5"/>
      <c r="T403" s="5"/>
      <c r="U403" s="5"/>
      <c r="V403" s="5"/>
      <c r="W403" s="5"/>
      <c r="X403" s="5"/>
      <c r="Y403" s="5"/>
      <c r="Z403" s="5"/>
      <c r="AA403" s="5"/>
      <c r="AB403" s="5"/>
      <c r="AC403" s="5"/>
      <c r="AD403" s="5"/>
      <c r="AE403" s="5"/>
      <c r="AG403" s="5"/>
      <c r="AH403" s="5"/>
      <c r="AI403" s="5"/>
      <c r="AJ403" s="5"/>
      <c r="AK403" s="5"/>
      <c r="AL403" s="5"/>
      <c r="AM403" s="5"/>
      <c r="AN403" s="5"/>
      <c r="AO403" s="5"/>
    </row>
    <row r="404" spans="1:42" s="71" customFormat="1" ht="15" customHeight="1" x14ac:dyDescent="0.25">
      <c r="A404" s="78"/>
      <c r="B404" s="157"/>
      <c r="C404" s="158"/>
      <c r="D404" s="158"/>
      <c r="E404" s="159"/>
      <c r="G404" s="177"/>
      <c r="H404" s="178"/>
      <c r="I404" s="178"/>
      <c r="J404" s="178"/>
      <c r="K404" s="178"/>
      <c r="L404" s="179"/>
      <c r="M404" s="146" t="s">
        <v>45</v>
      </c>
      <c r="N404" s="146"/>
      <c r="O404" s="5"/>
      <c r="P404" s="180"/>
      <c r="Q404" s="181"/>
      <c r="R404" s="181"/>
      <c r="S404" s="182"/>
      <c r="U404" s="5"/>
      <c r="V404" s="5"/>
      <c r="W404" s="73"/>
      <c r="X404" s="173">
        <f>IF(P404=0,G404,IF(P404&lt;1920,G404*0.7,IF(P404&lt;1970,G404*0.9,G404)))</f>
        <v>0</v>
      </c>
      <c r="Y404" s="174"/>
      <c r="Z404" s="174"/>
      <c r="AA404" s="174"/>
      <c r="AB404" s="174"/>
      <c r="AC404" s="175"/>
      <c r="AD404" s="146" t="s">
        <v>45</v>
      </c>
      <c r="AE404" s="146"/>
      <c r="AG404" s="176"/>
      <c r="AH404" s="176"/>
      <c r="AI404" s="176"/>
      <c r="AJ404" s="176"/>
      <c r="AK404" s="5"/>
      <c r="AL404" s="5"/>
      <c r="AM404" s="5"/>
      <c r="AN404" s="5"/>
      <c r="AO404" s="5"/>
    </row>
    <row r="405" spans="1:42" s="71" customFormat="1" ht="2.25" customHeight="1" x14ac:dyDescent="0.25">
      <c r="A405" s="78"/>
      <c r="I405" s="5"/>
      <c r="J405" s="5"/>
      <c r="K405" s="5"/>
      <c r="L405" s="5"/>
      <c r="M405" s="73"/>
      <c r="N405" s="73"/>
      <c r="O405" s="5"/>
      <c r="P405" s="5"/>
      <c r="Q405" s="5"/>
      <c r="R405" s="5"/>
      <c r="S405" s="5"/>
      <c r="T405" s="5"/>
      <c r="U405" s="5"/>
      <c r="V405" s="5"/>
      <c r="X405" s="76"/>
      <c r="Y405" s="76"/>
      <c r="Z405" s="76"/>
      <c r="AA405" s="76"/>
      <c r="AB405" s="76"/>
      <c r="AC405" s="73"/>
      <c r="AD405" s="5"/>
      <c r="AE405" s="5"/>
      <c r="AG405" s="5"/>
      <c r="AH405" s="5"/>
      <c r="AI405" s="5"/>
      <c r="AJ405" s="5"/>
      <c r="AK405" s="5"/>
      <c r="AL405" s="5"/>
      <c r="AM405" s="5"/>
      <c r="AN405" s="5"/>
      <c r="AO405" s="5"/>
    </row>
    <row r="406" spans="1:42" s="71" customFormat="1" ht="15" customHeight="1" x14ac:dyDescent="0.25">
      <c r="A406" s="78"/>
      <c r="B406" s="157"/>
      <c r="C406" s="158"/>
      <c r="D406" s="158"/>
      <c r="E406" s="159"/>
      <c r="G406" s="177"/>
      <c r="H406" s="178"/>
      <c r="I406" s="178"/>
      <c r="J406" s="178"/>
      <c r="K406" s="178"/>
      <c r="L406" s="179"/>
      <c r="M406" s="146" t="s">
        <v>45</v>
      </c>
      <c r="N406" s="146"/>
      <c r="O406" s="5"/>
      <c r="P406" s="180"/>
      <c r="Q406" s="181"/>
      <c r="R406" s="181"/>
      <c r="S406" s="182"/>
      <c r="U406" s="5"/>
      <c r="V406" s="5"/>
      <c r="X406" s="173">
        <f>IF(P406=0,G406,IF(P406&lt;1920,G406*0.7,IF(P406&lt;1970,G406*0.9,G406)))</f>
        <v>0</v>
      </c>
      <c r="Y406" s="174"/>
      <c r="Z406" s="174"/>
      <c r="AA406" s="174"/>
      <c r="AB406" s="174"/>
      <c r="AC406" s="175"/>
      <c r="AD406" s="146" t="s">
        <v>45</v>
      </c>
      <c r="AE406" s="146"/>
      <c r="AG406" s="176"/>
      <c r="AH406" s="176"/>
      <c r="AI406" s="176"/>
      <c r="AJ406" s="176"/>
      <c r="AK406" s="5"/>
      <c r="AL406" s="5"/>
      <c r="AM406" s="5"/>
      <c r="AN406" s="5"/>
      <c r="AO406" s="5"/>
    </row>
    <row r="407" spans="1:42" s="18" customFormat="1" ht="2.25" customHeight="1" x14ac:dyDescent="0.3">
      <c r="A407" s="33"/>
      <c r="AG407" s="23"/>
      <c r="AH407" s="23"/>
      <c r="AI407" s="23"/>
      <c r="AJ407" s="23"/>
      <c r="AK407" s="23"/>
      <c r="AL407" s="23"/>
      <c r="AM407" s="23"/>
      <c r="AN407" s="23"/>
      <c r="AO407" s="23"/>
    </row>
    <row r="408" spans="1:42" s="114" customFormat="1" ht="15" customHeight="1" x14ac:dyDescent="0.25">
      <c r="A408" s="115">
        <v>38</v>
      </c>
      <c r="B408" s="293" t="s">
        <v>147</v>
      </c>
      <c r="C408" s="293"/>
      <c r="D408" s="293"/>
      <c r="E408" s="293"/>
      <c r="F408" s="293"/>
      <c r="G408" s="293"/>
      <c r="H408" s="293"/>
      <c r="I408" s="293"/>
      <c r="J408" s="293"/>
      <c r="K408" s="293"/>
      <c r="L408" s="293"/>
      <c r="M408" s="293"/>
      <c r="N408" s="293"/>
      <c r="O408" s="293"/>
      <c r="P408" s="293"/>
      <c r="Q408" s="293"/>
      <c r="R408" s="293"/>
      <c r="S408" s="293"/>
      <c r="T408" s="293"/>
      <c r="U408" s="293"/>
      <c r="V408" s="293"/>
      <c r="W408" s="293"/>
      <c r="X408" s="293"/>
      <c r="Y408" s="293"/>
      <c r="Z408" s="293"/>
      <c r="AA408" s="293"/>
      <c r="AB408" s="293"/>
      <c r="AC408" s="293"/>
      <c r="AD408" s="293"/>
      <c r="AE408" s="293"/>
      <c r="AF408" s="293"/>
      <c r="AG408" s="293"/>
      <c r="AH408" s="293"/>
      <c r="AI408" s="293"/>
      <c r="AJ408" s="293"/>
      <c r="AK408" s="137">
        <f>IF((SUM(AB390:AG391,AB392:AG393,AB394)-SUM(X404,X406))&gt;0,SUM(AB390:AG391,AB392:AG393,AB394)-SUM(X404,X406),IF((SUM(AB390:AG391,AB392:AG393,AB394)-SUM(X404,X406))&lt;0,"?",0))</f>
        <v>0</v>
      </c>
      <c r="AL408" s="138"/>
      <c r="AM408" s="138"/>
      <c r="AN408" s="139"/>
      <c r="AO408" s="146" t="s">
        <v>45</v>
      </c>
      <c r="AP408" s="146"/>
    </row>
    <row r="409" spans="1:42" s="18" customFormat="1" ht="2.25" customHeight="1" x14ac:dyDescent="0.25">
      <c r="A409" s="33"/>
    </row>
    <row r="410" spans="1:42" s="18" customFormat="1" ht="15" customHeight="1" x14ac:dyDescent="0.25">
      <c r="A410" s="33">
        <v>39</v>
      </c>
      <c r="B410" s="130" t="s">
        <v>107</v>
      </c>
      <c r="C410" s="124"/>
      <c r="D410" s="124"/>
      <c r="E410" s="124"/>
      <c r="F410" s="124"/>
      <c r="G410" s="124"/>
      <c r="H410" s="124"/>
      <c r="I410" s="124"/>
      <c r="J410" s="124"/>
      <c r="K410" s="124"/>
      <c r="L410" s="124"/>
      <c r="M410" s="124"/>
      <c r="N410" s="124"/>
      <c r="O410" s="124"/>
      <c r="P410" s="124"/>
      <c r="Q410" s="124"/>
      <c r="R410" s="124"/>
      <c r="S410" s="124"/>
      <c r="T410" s="124"/>
      <c r="U410" s="124"/>
      <c r="V410" s="124"/>
      <c r="W410" s="124"/>
      <c r="X410" s="124"/>
      <c r="Y410" s="124"/>
      <c r="Z410" s="124"/>
      <c r="AA410" s="124"/>
      <c r="AB410" s="124"/>
      <c r="AC410" s="124"/>
      <c r="AD410" s="124"/>
      <c r="AE410" s="124"/>
      <c r="AF410" s="124"/>
      <c r="AG410" s="124"/>
      <c r="AH410" s="124"/>
      <c r="AI410" s="124"/>
      <c r="AJ410" s="124"/>
      <c r="AK410" s="124"/>
      <c r="AL410" s="124"/>
      <c r="AM410" s="124"/>
      <c r="AN410" s="124"/>
      <c r="AO410" s="124"/>
      <c r="AP410" s="124"/>
    </row>
    <row r="411" spans="1:42" s="18" customFormat="1" ht="2.25" customHeight="1" x14ac:dyDescent="0.25">
      <c r="A411" s="33"/>
    </row>
    <row r="412" spans="1:42" s="18" customFormat="1" ht="15" customHeight="1" x14ac:dyDescent="0.25">
      <c r="A412" s="33"/>
      <c r="B412" s="123" t="s">
        <v>46</v>
      </c>
      <c r="C412" s="124"/>
      <c r="D412" s="124"/>
      <c r="E412" s="124"/>
      <c r="F412" s="124"/>
      <c r="G412" s="124"/>
      <c r="H412" s="124"/>
      <c r="I412" s="124"/>
      <c r="J412" s="124"/>
      <c r="K412" s="124"/>
      <c r="L412" s="124"/>
      <c r="M412" s="124"/>
      <c r="N412" s="124"/>
      <c r="O412" s="124"/>
      <c r="Q412" s="131"/>
      <c r="R412" s="151"/>
      <c r="S412" s="151"/>
      <c r="T412" s="151"/>
      <c r="U412" s="151"/>
      <c r="V412" s="152"/>
      <c r="W412" s="122" t="s">
        <v>45</v>
      </c>
      <c r="X412" s="122"/>
    </row>
    <row r="413" spans="1:42" s="18" customFormat="1" ht="2.25" customHeight="1" x14ac:dyDescent="0.25">
      <c r="A413" s="33"/>
      <c r="E413" s="21"/>
      <c r="F413" s="21"/>
      <c r="G413" s="21"/>
      <c r="P413" s="21"/>
    </row>
    <row r="414" spans="1:42" s="18" customFormat="1" ht="15" customHeight="1" x14ac:dyDescent="0.25">
      <c r="A414" s="33"/>
      <c r="B414" s="123" t="s">
        <v>47</v>
      </c>
      <c r="C414" s="124"/>
      <c r="D414" s="124"/>
      <c r="E414" s="124"/>
      <c r="F414" s="124"/>
      <c r="G414" s="124"/>
      <c r="H414" s="124"/>
      <c r="I414" s="124"/>
      <c r="J414" s="124"/>
      <c r="K414" s="124"/>
      <c r="L414" s="124"/>
      <c r="M414" s="124"/>
      <c r="N414" s="124"/>
      <c r="O414" s="124"/>
      <c r="Q414" s="131"/>
      <c r="R414" s="151"/>
      <c r="S414" s="151"/>
      <c r="T414" s="151"/>
      <c r="U414" s="151"/>
      <c r="V414" s="152"/>
      <c r="W414" s="122" t="s">
        <v>45</v>
      </c>
      <c r="X414" s="122"/>
    </row>
    <row r="415" spans="1:42" s="18" customFormat="1" ht="2.25" customHeight="1" x14ac:dyDescent="0.25">
      <c r="A415" s="33"/>
      <c r="E415" s="21"/>
      <c r="F415" s="21"/>
      <c r="G415" s="21"/>
      <c r="P415" s="21"/>
    </row>
    <row r="416" spans="1:42" s="18" customFormat="1" ht="15" customHeight="1" x14ac:dyDescent="0.25">
      <c r="A416" s="33"/>
      <c r="B416" s="123" t="s">
        <v>48</v>
      </c>
      <c r="C416" s="124"/>
      <c r="D416" s="124"/>
      <c r="E416" s="124"/>
      <c r="F416" s="124"/>
      <c r="G416" s="124"/>
      <c r="H416" s="124"/>
      <c r="I416" s="124"/>
      <c r="J416" s="124"/>
      <c r="K416" s="124"/>
      <c r="L416" s="124"/>
      <c r="M416" s="124"/>
      <c r="N416" s="124"/>
      <c r="O416" s="124"/>
      <c r="Q416" s="131"/>
      <c r="R416" s="151"/>
      <c r="S416" s="151"/>
      <c r="T416" s="151"/>
      <c r="U416" s="151"/>
      <c r="V416" s="152"/>
      <c r="W416" s="122" t="s">
        <v>45</v>
      </c>
      <c r="X416" s="122"/>
    </row>
    <row r="417" spans="1:42" s="18" customFormat="1" ht="2.25" customHeight="1" x14ac:dyDescent="0.25">
      <c r="A417" s="33"/>
      <c r="E417" s="21"/>
      <c r="F417" s="21"/>
      <c r="G417" s="21"/>
      <c r="P417" s="21"/>
    </row>
    <row r="418" spans="1:42" s="18" customFormat="1" ht="15" customHeight="1" x14ac:dyDescent="0.25">
      <c r="A418" s="33"/>
      <c r="B418" s="123" t="s">
        <v>49</v>
      </c>
      <c r="C418" s="124"/>
      <c r="D418" s="124"/>
      <c r="E418" s="124"/>
      <c r="F418" s="124"/>
      <c r="G418" s="124"/>
      <c r="H418" s="124"/>
      <c r="I418" s="124"/>
      <c r="J418" s="124"/>
      <c r="K418" s="124"/>
      <c r="L418" s="124"/>
      <c r="M418" s="124"/>
      <c r="N418" s="124"/>
      <c r="O418" s="124"/>
      <c r="Q418" s="131"/>
      <c r="R418" s="151"/>
      <c r="S418" s="151"/>
      <c r="T418" s="151"/>
      <c r="U418" s="151"/>
      <c r="V418" s="152"/>
      <c r="W418" s="122" t="s">
        <v>45</v>
      </c>
      <c r="X418" s="122"/>
    </row>
    <row r="419" spans="1:42" s="18" customFormat="1" ht="2.25" customHeight="1" x14ac:dyDescent="0.25">
      <c r="A419" s="33"/>
      <c r="E419" s="21"/>
      <c r="F419" s="21"/>
      <c r="G419" s="21"/>
      <c r="P419" s="21"/>
    </row>
    <row r="420" spans="1:42" s="18" customFormat="1" ht="15" customHeight="1" x14ac:dyDescent="0.25">
      <c r="A420" s="33"/>
      <c r="B420" s="123" t="s">
        <v>50</v>
      </c>
      <c r="C420" s="124"/>
      <c r="D420" s="124"/>
      <c r="E420" s="124"/>
      <c r="F420" s="124"/>
      <c r="G420" s="124"/>
      <c r="H420" s="124"/>
      <c r="I420" s="124"/>
      <c r="J420" s="124"/>
      <c r="K420" s="124"/>
      <c r="L420" s="124"/>
      <c r="M420" s="124"/>
      <c r="N420" s="124"/>
      <c r="O420" s="124"/>
      <c r="Q420" s="131"/>
      <c r="R420" s="151"/>
      <c r="S420" s="151"/>
      <c r="T420" s="151"/>
      <c r="U420" s="151"/>
      <c r="V420" s="152"/>
      <c r="W420" s="122" t="s">
        <v>45</v>
      </c>
      <c r="X420" s="122"/>
    </row>
    <row r="421" spans="1:42" s="18" customFormat="1" ht="2.25" customHeight="1" x14ac:dyDescent="0.25">
      <c r="A421" s="33"/>
      <c r="E421" s="21"/>
      <c r="F421" s="21"/>
      <c r="G421" s="21"/>
      <c r="P421" s="21"/>
    </row>
    <row r="422" spans="1:42" s="18" customFormat="1" ht="15" customHeight="1" x14ac:dyDescent="0.25">
      <c r="A422" s="33"/>
      <c r="B422" s="123" t="s">
        <v>51</v>
      </c>
      <c r="C422" s="124"/>
      <c r="D422" s="124"/>
      <c r="E422" s="124"/>
      <c r="F422" s="124"/>
      <c r="G422" s="124"/>
      <c r="H422" s="124"/>
      <c r="I422" s="124"/>
      <c r="J422" s="124"/>
      <c r="K422" s="124"/>
      <c r="L422" s="124"/>
      <c r="M422" s="124"/>
      <c r="N422" s="124"/>
      <c r="O422" s="124"/>
      <c r="Q422" s="131"/>
      <c r="R422" s="151"/>
      <c r="S422" s="151"/>
      <c r="T422" s="151"/>
      <c r="U422" s="151"/>
      <c r="V422" s="152"/>
      <c r="W422" s="122" t="s">
        <v>45</v>
      </c>
      <c r="X422" s="122"/>
    </row>
    <row r="423" spans="1:42" s="18" customFormat="1" ht="2.25" customHeight="1" x14ac:dyDescent="0.25">
      <c r="A423" s="33"/>
    </row>
    <row r="424" spans="1:42" s="18" customFormat="1" ht="15" customHeight="1" x14ac:dyDescent="0.25">
      <c r="A424" s="33">
        <v>40</v>
      </c>
      <c r="B424" s="130" t="s">
        <v>86</v>
      </c>
      <c r="C424" s="124"/>
      <c r="D424" s="124"/>
      <c r="E424" s="124"/>
      <c r="F424" s="124"/>
      <c r="G424" s="124"/>
      <c r="H424" s="124"/>
      <c r="I424" s="124"/>
      <c r="J424" s="124"/>
      <c r="K424" s="124"/>
      <c r="L424" s="124"/>
      <c r="M424" s="124"/>
      <c r="N424" s="124"/>
      <c r="O424" s="124"/>
      <c r="P424" s="124"/>
      <c r="Q424" s="124"/>
      <c r="R424" s="124"/>
      <c r="S424" s="124"/>
      <c r="T424" s="124"/>
      <c r="U424" s="124"/>
      <c r="V424" s="124"/>
      <c r="W424" s="124"/>
      <c r="X424" s="124"/>
      <c r="Y424" s="124"/>
      <c r="Z424" s="124"/>
      <c r="AA424" s="124"/>
      <c r="AB424" s="124"/>
      <c r="AC424" s="124"/>
      <c r="AD424" s="124"/>
      <c r="AE424" s="124"/>
      <c r="AF424" s="124"/>
      <c r="AG424" s="124"/>
      <c r="AH424" s="124"/>
      <c r="AI424" s="124"/>
      <c r="AJ424" s="124"/>
      <c r="AK424" s="124"/>
      <c r="AL424" s="124"/>
      <c r="AM424" s="124"/>
      <c r="AN424" s="124"/>
      <c r="AO424" s="124"/>
      <c r="AP424" s="124"/>
    </row>
    <row r="425" spans="1:42" s="18" customFormat="1" ht="2.25" customHeight="1" x14ac:dyDescent="0.25">
      <c r="A425" s="33"/>
      <c r="B425" s="8"/>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c r="AA425" s="19"/>
      <c r="AB425" s="19"/>
      <c r="AC425" s="19"/>
      <c r="AD425" s="19"/>
      <c r="AE425" s="19"/>
      <c r="AF425" s="19"/>
      <c r="AG425" s="19"/>
      <c r="AH425" s="19"/>
      <c r="AI425" s="19"/>
      <c r="AJ425" s="19"/>
      <c r="AK425" s="19"/>
      <c r="AL425" s="19"/>
      <c r="AM425" s="19"/>
      <c r="AN425" s="19"/>
      <c r="AO425" s="19"/>
      <c r="AP425" s="19"/>
    </row>
    <row r="426" spans="1:42" s="18" customFormat="1" ht="15" customHeight="1" x14ac:dyDescent="0.25">
      <c r="A426" s="33"/>
      <c r="B426" s="156" t="s">
        <v>29</v>
      </c>
      <c r="C426" s="122"/>
      <c r="D426" s="122"/>
      <c r="E426" s="122"/>
      <c r="F426" s="122"/>
      <c r="G426" s="122"/>
      <c r="H426" s="122"/>
      <c r="I426" s="122"/>
      <c r="J426" s="122"/>
      <c r="K426" s="122"/>
      <c r="L426" s="122"/>
      <c r="M426" s="122"/>
      <c r="N426" s="122"/>
      <c r="O426" s="122"/>
      <c r="Q426" s="131"/>
      <c r="R426" s="151"/>
      <c r="S426" s="151"/>
      <c r="T426" s="151"/>
      <c r="U426" s="151"/>
      <c r="V426" s="152"/>
      <c r="W426" s="122" t="s">
        <v>45</v>
      </c>
      <c r="X426" s="122"/>
    </row>
    <row r="427" spans="1:42" s="18" customFormat="1" ht="2.25" customHeight="1" x14ac:dyDescent="0.25">
      <c r="A427" s="33"/>
    </row>
    <row r="428" spans="1:42" s="18" customFormat="1" ht="15" customHeight="1" x14ac:dyDescent="0.25">
      <c r="A428" s="33"/>
      <c r="B428" s="156" t="s">
        <v>87</v>
      </c>
      <c r="C428" s="122"/>
      <c r="D428" s="122"/>
      <c r="E428" s="122"/>
      <c r="F428" s="122"/>
      <c r="G428" s="122"/>
      <c r="H428" s="122"/>
      <c r="I428" s="122"/>
      <c r="J428" s="122"/>
      <c r="K428" s="122"/>
      <c r="L428" s="122"/>
      <c r="M428" s="122"/>
      <c r="N428" s="122"/>
      <c r="O428" s="122"/>
      <c r="Q428" s="131"/>
      <c r="R428" s="151"/>
      <c r="S428" s="151"/>
      <c r="T428" s="151"/>
      <c r="U428" s="151"/>
      <c r="V428" s="152"/>
      <c r="W428" s="122" t="s">
        <v>45</v>
      </c>
      <c r="X428" s="122"/>
    </row>
    <row r="429" spans="1:42" s="18" customFormat="1" ht="2.25" customHeight="1" x14ac:dyDescent="0.25">
      <c r="A429" s="33"/>
    </row>
    <row r="430" spans="1:42" s="18" customFormat="1" ht="15" customHeight="1" x14ac:dyDescent="0.25">
      <c r="A430" s="33"/>
      <c r="B430" s="156" t="s">
        <v>52</v>
      </c>
      <c r="C430" s="122"/>
      <c r="D430" s="122"/>
      <c r="E430" s="122"/>
      <c r="F430" s="122"/>
      <c r="G430" s="122"/>
      <c r="H430" s="122"/>
      <c r="I430" s="122"/>
      <c r="J430" s="122"/>
      <c r="K430" s="122"/>
      <c r="L430" s="122"/>
      <c r="M430" s="122"/>
      <c r="N430" s="122"/>
      <c r="O430" s="122"/>
      <c r="Q430" s="131"/>
      <c r="R430" s="132"/>
      <c r="S430" s="132"/>
      <c r="T430" s="132"/>
      <c r="U430" s="132"/>
      <c r="V430" s="133"/>
      <c r="W430" s="122" t="s">
        <v>45</v>
      </c>
      <c r="X430" s="122"/>
    </row>
    <row r="431" spans="1:42" s="18" customFormat="1" ht="2.25" customHeight="1" x14ac:dyDescent="0.25">
      <c r="A431" s="33"/>
    </row>
    <row r="432" spans="1:42" s="18" customFormat="1" ht="15" customHeight="1" x14ac:dyDescent="0.25">
      <c r="A432" s="33"/>
      <c r="B432" s="156" t="s">
        <v>32</v>
      </c>
      <c r="C432" s="122"/>
      <c r="D432" s="122"/>
      <c r="E432" s="122"/>
      <c r="F432" s="122"/>
      <c r="G432" s="122"/>
      <c r="H432" s="122"/>
      <c r="I432" s="122"/>
      <c r="J432" s="122"/>
      <c r="K432" s="122"/>
      <c r="L432" s="122"/>
      <c r="M432" s="122"/>
      <c r="N432" s="122"/>
      <c r="O432" s="122"/>
      <c r="Q432" s="131"/>
      <c r="R432" s="151"/>
      <c r="S432" s="151"/>
      <c r="T432" s="151"/>
      <c r="U432" s="151"/>
      <c r="V432" s="152"/>
      <c r="W432" s="122" t="s">
        <v>45</v>
      </c>
      <c r="X432" s="122"/>
    </row>
    <row r="433" spans="1:42" s="18" customFormat="1" ht="4.5" customHeight="1" x14ac:dyDescent="0.25">
      <c r="A433" s="33"/>
      <c r="B433" s="29"/>
    </row>
    <row r="434" spans="1:42" s="18" customFormat="1" ht="15" customHeight="1" x14ac:dyDescent="0.25">
      <c r="A434" s="33"/>
      <c r="B434" s="154" t="s">
        <v>189</v>
      </c>
      <c r="C434" s="154"/>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5"/>
    </row>
    <row r="435" spans="1:42" s="18" customFormat="1" ht="4.5" customHeight="1" x14ac:dyDescent="0.25">
      <c r="A435" s="33"/>
    </row>
    <row r="436" spans="1:42" s="86" customFormat="1" ht="15.75" customHeight="1" x14ac:dyDescent="0.25">
      <c r="A436" s="78">
        <v>41</v>
      </c>
      <c r="B436" s="129" t="s">
        <v>234</v>
      </c>
      <c r="C436" s="129"/>
      <c r="D436" s="129"/>
      <c r="E436" s="129"/>
      <c r="F436" s="129"/>
      <c r="G436" s="129"/>
      <c r="H436" s="129"/>
      <c r="I436" s="129"/>
      <c r="J436" s="129"/>
      <c r="K436" s="129"/>
      <c r="L436" s="129"/>
      <c r="M436" s="129"/>
      <c r="N436" s="129"/>
      <c r="O436" s="129"/>
      <c r="P436" s="129"/>
      <c r="Q436" s="129"/>
      <c r="R436" s="129"/>
      <c r="S436" s="129"/>
      <c r="T436" s="129"/>
      <c r="U436" s="129"/>
      <c r="V436" s="129"/>
      <c r="W436" s="129"/>
      <c r="X436" s="129"/>
      <c r="Y436" s="129"/>
      <c r="Z436" s="129"/>
      <c r="AA436" s="129"/>
      <c r="AB436" s="129"/>
      <c r="AC436" s="129"/>
      <c r="AD436" s="129"/>
      <c r="AE436" s="129"/>
      <c r="AF436" s="129"/>
      <c r="AG436" s="129"/>
      <c r="AH436" s="129"/>
      <c r="AI436" s="129"/>
      <c r="AJ436" s="129"/>
      <c r="AK436" s="129"/>
      <c r="AL436" s="129"/>
      <c r="AM436" s="129"/>
      <c r="AN436" s="129"/>
      <c r="AO436" s="129"/>
      <c r="AP436" s="129"/>
    </row>
    <row r="437" spans="1:42" s="71" customFormat="1" ht="96.75" customHeight="1" x14ac:dyDescent="0.25">
      <c r="B437" s="128" t="s">
        <v>226</v>
      </c>
      <c r="C437" s="145"/>
      <c r="D437" s="145"/>
      <c r="E437" s="145"/>
      <c r="F437" s="145"/>
      <c r="G437" s="145"/>
      <c r="H437" s="145"/>
      <c r="I437" s="145"/>
      <c r="J437" s="145"/>
      <c r="K437" s="145"/>
      <c r="L437" s="145"/>
      <c r="M437" s="145"/>
      <c r="N437" s="145"/>
      <c r="O437" s="145"/>
      <c r="P437" s="145"/>
      <c r="Q437" s="145"/>
      <c r="R437" s="145"/>
      <c r="S437" s="145"/>
      <c r="T437" s="145"/>
      <c r="U437" s="145"/>
      <c r="V437" s="145"/>
      <c r="W437" s="145"/>
      <c r="X437" s="145"/>
      <c r="Y437" s="145"/>
      <c r="Z437" s="145"/>
      <c r="AA437" s="145"/>
      <c r="AB437" s="145"/>
      <c r="AC437" s="145"/>
      <c r="AD437" s="145"/>
      <c r="AE437" s="145"/>
      <c r="AF437" s="145"/>
      <c r="AG437" s="145"/>
      <c r="AH437" s="145"/>
      <c r="AI437" s="145"/>
      <c r="AJ437" s="145"/>
      <c r="AK437" s="145"/>
      <c r="AL437" s="145"/>
      <c r="AM437" s="145"/>
      <c r="AN437" s="145"/>
      <c r="AO437" s="145"/>
      <c r="AP437" s="145"/>
    </row>
    <row r="438" spans="1:42" s="71" customFormat="1" ht="2.25" customHeight="1" x14ac:dyDescent="0.25">
      <c r="A438" s="78"/>
      <c r="B438" s="75"/>
      <c r="C438" s="72"/>
      <c r="D438" s="72"/>
      <c r="E438" s="72"/>
      <c r="F438" s="72"/>
      <c r="G438" s="72"/>
      <c r="H438" s="72"/>
      <c r="I438" s="72"/>
      <c r="J438" s="72"/>
      <c r="K438" s="72"/>
      <c r="L438" s="72"/>
      <c r="M438" s="72"/>
      <c r="N438" s="72"/>
      <c r="O438" s="72"/>
      <c r="P438" s="72"/>
      <c r="Q438" s="72"/>
      <c r="R438" s="72"/>
      <c r="S438" s="72"/>
      <c r="T438" s="72"/>
      <c r="U438" s="72"/>
      <c r="V438" s="72"/>
      <c r="W438" s="72"/>
      <c r="X438" s="72"/>
      <c r="Y438" s="72"/>
      <c r="Z438" s="72"/>
      <c r="AA438" s="72"/>
      <c r="AB438" s="72"/>
      <c r="AC438" s="72"/>
      <c r="AD438" s="72"/>
      <c r="AE438" s="72"/>
      <c r="AF438" s="72"/>
      <c r="AG438" s="72"/>
      <c r="AH438" s="72"/>
      <c r="AI438" s="72"/>
      <c r="AJ438" s="72"/>
      <c r="AK438" s="72"/>
      <c r="AL438" s="72"/>
      <c r="AM438" s="72"/>
      <c r="AN438" s="72"/>
      <c r="AO438" s="72"/>
      <c r="AP438" s="72"/>
    </row>
    <row r="439" spans="1:42" s="71" customFormat="1" ht="2.25" customHeight="1" x14ac:dyDescent="0.25">
      <c r="A439" s="78"/>
    </row>
    <row r="440" spans="1:42" s="88" customFormat="1" ht="32.25" customHeight="1" x14ac:dyDescent="0.25">
      <c r="A440" s="90"/>
      <c r="I440" s="205" t="s">
        <v>34</v>
      </c>
      <c r="J440" s="299"/>
      <c r="K440" s="299"/>
      <c r="L440" s="299"/>
      <c r="M440" s="299"/>
      <c r="N440" s="299"/>
      <c r="O440" s="299"/>
      <c r="P440" s="299"/>
      <c r="R440" s="205" t="s">
        <v>35</v>
      </c>
      <c r="S440" s="205"/>
      <c r="T440" s="205"/>
      <c r="U440" s="205"/>
      <c r="V440" s="300" t="s">
        <v>36</v>
      </c>
      <c r="W440" s="300"/>
      <c r="X440" s="300"/>
      <c r="Y440" s="300"/>
      <c r="Z440" s="300"/>
      <c r="AA440" s="300"/>
      <c r="AB440" s="300"/>
      <c r="AC440" s="300"/>
      <c r="AD440" s="300"/>
      <c r="AE440" s="300"/>
      <c r="AF440" s="300"/>
      <c r="AG440" s="205" t="s">
        <v>55</v>
      </c>
      <c r="AH440" s="205"/>
      <c r="AI440" s="205"/>
      <c r="AJ440" s="205"/>
      <c r="AK440" s="205"/>
      <c r="AL440" s="205"/>
      <c r="AM440" s="205"/>
      <c r="AN440" s="205"/>
      <c r="AO440" s="122"/>
      <c r="AP440" s="122"/>
    </row>
    <row r="441" spans="1:42" s="88" customFormat="1" ht="2.25" customHeight="1" x14ac:dyDescent="0.3">
      <c r="A441" s="91"/>
      <c r="B441" s="89"/>
      <c r="C441" s="89"/>
      <c r="D441" s="89"/>
      <c r="E441" s="89"/>
      <c r="F441" s="89"/>
      <c r="G441" s="89"/>
      <c r="H441" s="89"/>
      <c r="I441" s="89"/>
      <c r="J441" s="89"/>
      <c r="K441" s="89"/>
      <c r="L441" s="89"/>
      <c r="M441" s="89"/>
      <c r="N441" s="89"/>
      <c r="O441" s="89"/>
      <c r="P441" s="89"/>
      <c r="Q441" s="89"/>
      <c r="R441" s="99"/>
      <c r="S441" s="99"/>
      <c r="T441" s="99"/>
      <c r="U441" s="99"/>
      <c r="V441" s="97"/>
      <c r="W441" s="97"/>
      <c r="X441" s="97"/>
      <c r="Y441" s="97"/>
      <c r="Z441" s="97"/>
      <c r="AA441" s="97"/>
      <c r="AB441" s="97"/>
      <c r="AC441" s="97"/>
      <c r="AD441" s="97"/>
      <c r="AE441" s="97"/>
      <c r="AF441" s="97"/>
      <c r="AG441" s="89"/>
      <c r="AH441" s="89"/>
      <c r="AI441" s="89"/>
      <c r="AJ441" s="89"/>
      <c r="AK441" s="89"/>
      <c r="AL441" s="89"/>
      <c r="AM441" s="89"/>
      <c r="AN441" s="89"/>
      <c r="AO441" s="89"/>
      <c r="AP441" s="89"/>
    </row>
    <row r="442" spans="1:42" s="88" customFormat="1" ht="15" customHeight="1" x14ac:dyDescent="0.3">
      <c r="A442" s="91"/>
      <c r="B442" s="130" t="s">
        <v>126</v>
      </c>
      <c r="C442" s="124"/>
      <c r="D442" s="124"/>
      <c r="E442" s="124"/>
      <c r="F442" s="124"/>
      <c r="G442" s="124"/>
      <c r="H442" s="124"/>
      <c r="I442" s="131"/>
      <c r="J442" s="132"/>
      <c r="K442" s="132"/>
      <c r="L442" s="132"/>
      <c r="M442" s="132"/>
      <c r="N442" s="133"/>
      <c r="O442" s="140" t="s">
        <v>45</v>
      </c>
      <c r="P442" s="122"/>
      <c r="Q442" s="89"/>
      <c r="R442" s="134"/>
      <c r="S442" s="135"/>
      <c r="T442" s="135"/>
      <c r="U442" s="136"/>
      <c r="V442" s="89"/>
      <c r="W442" s="89"/>
      <c r="X442" s="89"/>
      <c r="Y442" s="137">
        <f>IF(R442=0,I442,IF(R442&lt;1920,I442*0.7,IF(R442&lt;1970,I442*0.9,I442)))</f>
        <v>0</v>
      </c>
      <c r="Z442" s="138"/>
      <c r="AA442" s="138"/>
      <c r="AB442" s="138"/>
      <c r="AC442" s="138"/>
      <c r="AD442" s="139"/>
      <c r="AE442" s="140" t="s">
        <v>45</v>
      </c>
      <c r="AF442" s="122"/>
      <c r="AG442" s="141"/>
      <c r="AH442" s="142"/>
      <c r="AI442" s="142"/>
      <c r="AJ442" s="142"/>
      <c r="AK442" s="142"/>
      <c r="AL442" s="142"/>
      <c r="AM442" s="142"/>
      <c r="AN442" s="143"/>
      <c r="AO442" s="122" t="s">
        <v>88</v>
      </c>
      <c r="AP442" s="122"/>
    </row>
    <row r="443" spans="1:42" s="88" customFormat="1" ht="2.25" customHeight="1" x14ac:dyDescent="0.25">
      <c r="A443" s="90"/>
      <c r="R443" s="96"/>
      <c r="S443" s="96"/>
      <c r="T443" s="96"/>
      <c r="U443" s="96"/>
      <c r="V443" s="16"/>
      <c r="W443" s="16"/>
      <c r="X443" s="16"/>
      <c r="Y443" s="16"/>
      <c r="Z443" s="16"/>
      <c r="AA443" s="16"/>
      <c r="AB443" s="16"/>
      <c r="AC443" s="16"/>
      <c r="AD443" s="16"/>
      <c r="AE443" s="95"/>
      <c r="AF443" s="95"/>
    </row>
    <row r="444" spans="1:42" s="88" customFormat="1" ht="15" customHeight="1" x14ac:dyDescent="0.3">
      <c r="A444" s="91"/>
      <c r="B444" s="130" t="s">
        <v>134</v>
      </c>
      <c r="C444" s="124"/>
      <c r="D444" s="124"/>
      <c r="E444" s="124"/>
      <c r="F444" s="124"/>
      <c r="G444" s="124"/>
      <c r="H444" s="124"/>
      <c r="I444" s="131"/>
      <c r="J444" s="132"/>
      <c r="K444" s="132"/>
      <c r="L444" s="132"/>
      <c r="M444" s="132"/>
      <c r="N444" s="133"/>
      <c r="O444" s="122" t="s">
        <v>45</v>
      </c>
      <c r="P444" s="122"/>
      <c r="Q444" s="89"/>
      <c r="R444" s="134"/>
      <c r="S444" s="135"/>
      <c r="T444" s="135"/>
      <c r="U444" s="136"/>
      <c r="V444" s="89"/>
      <c r="W444" s="89"/>
      <c r="X444" s="89"/>
      <c r="Y444" s="137">
        <f>IF(R444=0,I444,IF(R444&lt;1920,I444*0.7,IF(R444&lt;1970,I444*0.9,I444)))</f>
        <v>0</v>
      </c>
      <c r="Z444" s="138"/>
      <c r="AA444" s="138"/>
      <c r="AB444" s="138"/>
      <c r="AC444" s="138"/>
      <c r="AD444" s="139"/>
      <c r="AE444" s="140" t="s">
        <v>45</v>
      </c>
      <c r="AF444" s="122"/>
      <c r="AG444" s="141"/>
      <c r="AH444" s="142"/>
      <c r="AI444" s="142"/>
      <c r="AJ444" s="142"/>
      <c r="AK444" s="142"/>
      <c r="AL444" s="142"/>
      <c r="AM444" s="142"/>
      <c r="AN444" s="143"/>
      <c r="AO444" s="122" t="s">
        <v>88</v>
      </c>
      <c r="AP444" s="122"/>
    </row>
    <row r="445" spans="1:42" s="88" customFormat="1" ht="2.25" customHeight="1" x14ac:dyDescent="0.25">
      <c r="A445" s="90"/>
      <c r="R445" s="96"/>
      <c r="S445" s="96"/>
      <c r="T445" s="96"/>
      <c r="U445" s="96"/>
      <c r="V445" s="16"/>
      <c r="W445" s="16"/>
      <c r="X445" s="16"/>
      <c r="Y445" s="16"/>
      <c r="Z445" s="16"/>
      <c r="AA445" s="16"/>
      <c r="AB445" s="16"/>
      <c r="AC445" s="16"/>
      <c r="AD445" s="16"/>
      <c r="AE445" s="95"/>
      <c r="AF445" s="95"/>
    </row>
    <row r="446" spans="1:42" s="88" customFormat="1" ht="24" customHeight="1" x14ac:dyDescent="0.25">
      <c r="A446" s="90"/>
      <c r="B446" s="130" t="s">
        <v>54</v>
      </c>
      <c r="C446" s="124"/>
      <c r="D446" s="124"/>
      <c r="E446" s="124"/>
      <c r="F446" s="124"/>
      <c r="G446" s="124"/>
      <c r="H446" s="124"/>
      <c r="I446" s="131"/>
      <c r="J446" s="132"/>
      <c r="K446" s="132"/>
      <c r="L446" s="132"/>
      <c r="M446" s="132"/>
      <c r="N446" s="133"/>
      <c r="O446" s="122" t="s">
        <v>45</v>
      </c>
      <c r="P446" s="122"/>
      <c r="R446" s="134"/>
      <c r="S446" s="135"/>
      <c r="T446" s="135"/>
      <c r="U446" s="136"/>
      <c r="Y446" s="137">
        <f>IF(R446=0,I446,IF(R446&lt;1920,I446*0.7,IF(R446&lt;1970,I446*0.9,I446)))</f>
        <v>0</v>
      </c>
      <c r="Z446" s="138"/>
      <c r="AA446" s="138"/>
      <c r="AB446" s="138"/>
      <c r="AC446" s="138"/>
      <c r="AD446" s="139"/>
      <c r="AE446" s="140" t="s">
        <v>45</v>
      </c>
      <c r="AF446" s="122"/>
      <c r="AG446" s="294">
        <f>IF((I442+I444+I446)&lt;&gt;0,I446/(I442+I444+I446)*(AG442+AG444),0)</f>
        <v>0</v>
      </c>
      <c r="AH446" s="295"/>
      <c r="AI446" s="295"/>
      <c r="AJ446" s="295"/>
      <c r="AK446" s="295"/>
      <c r="AL446" s="295"/>
      <c r="AM446" s="295"/>
      <c r="AN446" s="296"/>
      <c r="AO446" s="122" t="s">
        <v>88</v>
      </c>
      <c r="AP446" s="122"/>
    </row>
    <row r="447" spans="1:42" s="88" customFormat="1" ht="10.199999999999999" customHeight="1" x14ac:dyDescent="0.25">
      <c r="A447" s="90"/>
      <c r="B447" s="94"/>
      <c r="C447" s="93"/>
      <c r="D447" s="93"/>
      <c r="E447" s="93"/>
      <c r="F447" s="93"/>
      <c r="G447" s="84"/>
      <c r="H447" s="84"/>
      <c r="I447" s="64"/>
      <c r="J447" s="64"/>
      <c r="K447" s="64"/>
      <c r="L447" s="64"/>
      <c r="M447" s="64"/>
      <c r="N447" s="64"/>
      <c r="O447" s="98"/>
      <c r="P447" s="98"/>
      <c r="Q447" s="98"/>
      <c r="R447" s="100"/>
      <c r="S447" s="100"/>
      <c r="T447" s="100"/>
      <c r="U447" s="100"/>
      <c r="V447" s="98"/>
      <c r="W447" s="98"/>
      <c r="X447" s="98"/>
      <c r="Y447" s="92"/>
      <c r="Z447" s="103"/>
      <c r="AA447" s="103"/>
      <c r="AB447" s="103"/>
      <c r="AC447" s="103"/>
      <c r="AD447" s="103"/>
      <c r="AE447" s="5"/>
      <c r="AG447" s="104"/>
      <c r="AH447" s="104"/>
      <c r="AI447" s="104"/>
      <c r="AJ447" s="104"/>
      <c r="AK447" s="104"/>
      <c r="AL447" s="104"/>
      <c r="AM447" s="104"/>
      <c r="AN447" s="104"/>
    </row>
    <row r="448" spans="1:42" s="18" customFormat="1" ht="15" customHeight="1" x14ac:dyDescent="0.25">
      <c r="A448" s="33">
        <v>42</v>
      </c>
      <c r="B448" s="144" t="s">
        <v>128</v>
      </c>
      <c r="C448" s="145"/>
      <c r="D448" s="145"/>
      <c r="E448" s="145"/>
      <c r="F448" s="145"/>
      <c r="G448" s="145"/>
      <c r="H448" s="145"/>
      <c r="I448" s="145"/>
      <c r="J448" s="145"/>
      <c r="K448" s="145"/>
      <c r="L448" s="145"/>
      <c r="M448" s="145"/>
      <c r="N448" s="145"/>
      <c r="O448" s="145"/>
      <c r="P448" s="145"/>
      <c r="Q448" s="145"/>
      <c r="R448" s="145"/>
      <c r="S448" s="145"/>
      <c r="T448" s="145"/>
      <c r="U448" s="145"/>
      <c r="V448" s="145"/>
      <c r="W448" s="145"/>
      <c r="X448" s="145"/>
      <c r="Y448" s="145"/>
      <c r="Z448" s="145"/>
      <c r="AA448" s="145"/>
      <c r="AB448" s="145"/>
      <c r="AC448" s="145"/>
      <c r="AD448" s="145"/>
      <c r="AE448" s="145"/>
      <c r="AF448" s="145"/>
      <c r="AG448" s="145"/>
      <c r="AH448" s="145"/>
      <c r="AI448" s="145"/>
      <c r="AJ448" s="145"/>
      <c r="AK448" s="145"/>
      <c r="AL448" s="145"/>
      <c r="AM448" s="145"/>
      <c r="AN448" s="145"/>
      <c r="AO448" s="145"/>
      <c r="AP448" s="145"/>
    </row>
    <row r="449" spans="1:43" s="18" customFormat="1" ht="15" customHeight="1" x14ac:dyDescent="0.25">
      <c r="A449" s="33"/>
      <c r="B449" s="145"/>
      <c r="C449" s="145"/>
      <c r="D449" s="145"/>
      <c r="E449" s="145"/>
      <c r="F449" s="145"/>
      <c r="G449" s="145"/>
      <c r="H449" s="145"/>
      <c r="I449" s="145"/>
      <c r="J449" s="145"/>
      <c r="K449" s="145"/>
      <c r="L449" s="145"/>
      <c r="M449" s="145"/>
      <c r="N449" s="145"/>
      <c r="O449" s="145"/>
      <c r="P449" s="145"/>
      <c r="Q449" s="145"/>
      <c r="R449" s="145"/>
      <c r="S449" s="145"/>
      <c r="T449" s="145"/>
      <c r="U449" s="145"/>
      <c r="V449" s="145"/>
      <c r="W449" s="145"/>
      <c r="X449" s="145"/>
      <c r="Y449" s="145"/>
      <c r="Z449" s="145"/>
      <c r="AA449" s="145"/>
      <c r="AB449" s="145"/>
      <c r="AC449" s="145"/>
      <c r="AD449" s="145"/>
      <c r="AE449" s="145"/>
      <c r="AF449" s="145"/>
      <c r="AG449" s="145"/>
      <c r="AH449" s="145"/>
      <c r="AI449" s="145"/>
      <c r="AJ449" s="145"/>
      <c r="AK449" s="145"/>
      <c r="AL449" s="145"/>
      <c r="AM449" s="145"/>
      <c r="AN449" s="145"/>
      <c r="AO449" s="145"/>
      <c r="AP449" s="145"/>
    </row>
    <row r="450" spans="1:43" s="18" customFormat="1" ht="4.5" customHeight="1" x14ac:dyDescent="0.25">
      <c r="A450" s="33"/>
    </row>
    <row r="451" spans="1:43" s="18" customFormat="1" ht="15" customHeight="1" x14ac:dyDescent="0.25">
      <c r="A451" s="33"/>
      <c r="I451" s="149" t="s">
        <v>34</v>
      </c>
      <c r="J451" s="148"/>
      <c r="K451" s="148"/>
      <c r="L451" s="148"/>
      <c r="M451" s="148"/>
      <c r="N451" s="148"/>
      <c r="O451" s="148"/>
      <c r="P451" s="148"/>
      <c r="Q451" s="5"/>
      <c r="R451" s="147" t="s">
        <v>35</v>
      </c>
      <c r="S451" s="148"/>
      <c r="T451" s="148"/>
      <c r="U451" s="148"/>
      <c r="V451" s="22"/>
      <c r="W451" s="149" t="s">
        <v>36</v>
      </c>
      <c r="X451" s="150"/>
      <c r="Y451" s="150"/>
      <c r="Z451" s="150"/>
      <c r="AA451" s="150"/>
      <c r="AB451" s="150"/>
      <c r="AC451" s="150"/>
      <c r="AD451" s="150"/>
      <c r="AE451" s="150"/>
      <c r="AF451" s="148"/>
      <c r="AG451" s="148"/>
      <c r="AI451" s="60"/>
      <c r="AJ451" s="19"/>
      <c r="AK451" s="19"/>
      <c r="AL451" s="19"/>
      <c r="AM451" s="19"/>
      <c r="AN451" s="19"/>
      <c r="AO451" s="19"/>
      <c r="AP451" s="19"/>
      <c r="AQ451" s="19"/>
    </row>
    <row r="452" spans="1:43" s="18" customFormat="1" ht="15" customHeight="1" x14ac:dyDescent="0.25">
      <c r="A452" s="33"/>
      <c r="I452" s="148"/>
      <c r="J452" s="148"/>
      <c r="K452" s="148"/>
      <c r="L452" s="148"/>
      <c r="M452" s="148"/>
      <c r="N452" s="148"/>
      <c r="O452" s="148"/>
      <c r="P452" s="148"/>
      <c r="Q452" s="5"/>
      <c r="R452" s="148"/>
      <c r="S452" s="148"/>
      <c r="T452" s="148"/>
      <c r="U452" s="148"/>
      <c r="V452" s="22"/>
      <c r="W452" s="150"/>
      <c r="X452" s="150"/>
      <c r="Y452" s="150"/>
      <c r="Z452" s="150"/>
      <c r="AA452" s="150"/>
      <c r="AB452" s="150"/>
      <c r="AC452" s="150"/>
      <c r="AD452" s="150"/>
      <c r="AE452" s="150"/>
      <c r="AF452" s="148"/>
      <c r="AG452" s="148"/>
      <c r="AI452" s="19"/>
      <c r="AJ452" s="19"/>
      <c r="AK452" s="19"/>
      <c r="AL452" s="19"/>
      <c r="AM452" s="19"/>
      <c r="AN452" s="19"/>
      <c r="AO452" s="19"/>
      <c r="AP452" s="19"/>
      <c r="AQ452" s="19"/>
    </row>
    <row r="453" spans="1:43" s="18" customFormat="1" ht="2.25" customHeight="1" x14ac:dyDescent="0.25">
      <c r="A453" s="33"/>
      <c r="R453" s="20"/>
      <c r="S453" s="20"/>
      <c r="T453" s="20"/>
      <c r="U453" s="20"/>
      <c r="V453" s="16"/>
      <c r="W453" s="16"/>
      <c r="X453" s="16"/>
      <c r="Y453" s="16"/>
      <c r="Z453" s="16"/>
      <c r="AA453" s="16"/>
      <c r="AB453" s="16"/>
      <c r="AC453" s="16"/>
      <c r="AD453" s="16"/>
      <c r="AE453" s="22"/>
      <c r="AF453" s="22"/>
    </row>
    <row r="454" spans="1:43" s="18" customFormat="1" ht="15" customHeight="1" x14ac:dyDescent="0.25">
      <c r="A454" s="33"/>
      <c r="B454" s="156" t="s">
        <v>126</v>
      </c>
      <c r="C454" s="156"/>
      <c r="D454" s="156"/>
      <c r="E454" s="156"/>
      <c r="F454" s="156"/>
      <c r="G454" s="156"/>
      <c r="H454" s="302"/>
      <c r="I454" s="131"/>
      <c r="J454" s="132"/>
      <c r="K454" s="132"/>
      <c r="L454" s="132"/>
      <c r="M454" s="132"/>
      <c r="N454" s="133"/>
      <c r="O454" s="146" t="s">
        <v>45</v>
      </c>
      <c r="P454" s="146"/>
      <c r="Q454" s="5"/>
      <c r="R454" s="134"/>
      <c r="S454" s="135"/>
      <c r="T454" s="135"/>
      <c r="U454" s="136"/>
      <c r="W454" s="5"/>
      <c r="X454" s="5"/>
      <c r="Y454" s="13"/>
      <c r="Z454" s="200">
        <f>IF(R454=0,I454,IF(R454&lt;1920,I454*0.7,IF(R454&lt;1970,I454*0.9,I454)))</f>
        <v>0</v>
      </c>
      <c r="AA454" s="201"/>
      <c r="AB454" s="201"/>
      <c r="AC454" s="201"/>
      <c r="AD454" s="201"/>
      <c r="AE454" s="202"/>
      <c r="AF454" s="146" t="s">
        <v>45</v>
      </c>
      <c r="AG454" s="146"/>
    </row>
    <row r="455" spans="1:43" s="18" customFormat="1" ht="2.25" customHeight="1" x14ac:dyDescent="0.25">
      <c r="A455" s="33"/>
      <c r="B455" s="87"/>
      <c r="C455" s="87"/>
      <c r="D455" s="87"/>
      <c r="E455" s="87"/>
      <c r="F455" s="87"/>
      <c r="G455" s="87"/>
      <c r="H455" s="87"/>
      <c r="R455" s="20"/>
      <c r="S455" s="20"/>
      <c r="T455" s="20"/>
      <c r="U455" s="20"/>
      <c r="V455" s="16"/>
      <c r="W455" s="16"/>
      <c r="X455" s="16"/>
      <c r="Y455" s="16"/>
      <c r="Z455" s="16"/>
      <c r="AA455" s="16"/>
      <c r="AB455" s="16"/>
      <c r="AC455" s="16"/>
      <c r="AD455" s="16"/>
      <c r="AE455" s="22"/>
      <c r="AF455" s="22"/>
    </row>
    <row r="456" spans="1:43" s="18" customFormat="1" ht="15" customHeight="1" x14ac:dyDescent="0.25">
      <c r="A456" s="33"/>
      <c r="B456" s="156" t="s">
        <v>134</v>
      </c>
      <c r="C456" s="156"/>
      <c r="D456" s="156"/>
      <c r="E456" s="156"/>
      <c r="F456" s="156"/>
      <c r="G456" s="156"/>
      <c r="H456" s="302"/>
      <c r="I456" s="131"/>
      <c r="J456" s="132"/>
      <c r="K456" s="132"/>
      <c r="L456" s="132"/>
      <c r="M456" s="132"/>
      <c r="N456" s="133"/>
      <c r="O456" s="146" t="s">
        <v>45</v>
      </c>
      <c r="P456" s="146"/>
      <c r="Q456" s="5"/>
      <c r="R456" s="134"/>
      <c r="S456" s="135"/>
      <c r="T456" s="135"/>
      <c r="U456" s="136"/>
      <c r="W456" s="5"/>
      <c r="X456" s="5"/>
      <c r="Z456" s="200">
        <f>IF(R456=0,I456,IF(R456&lt;1920,I456*0.7,IF(R456&lt;1970,I456*0.9,I456)))</f>
        <v>0</v>
      </c>
      <c r="AA456" s="201"/>
      <c r="AB456" s="201"/>
      <c r="AC456" s="201"/>
      <c r="AD456" s="201"/>
      <c r="AE456" s="202"/>
      <c r="AF456" s="146" t="s">
        <v>45</v>
      </c>
      <c r="AG456" s="146"/>
    </row>
    <row r="457" spans="1:43" s="18" customFormat="1" ht="2.25" customHeight="1" x14ac:dyDescent="0.25">
      <c r="A457" s="33"/>
      <c r="B457" s="87"/>
      <c r="C457" s="87"/>
      <c r="D457" s="87"/>
      <c r="E457" s="87"/>
      <c r="F457" s="87"/>
      <c r="G457" s="87"/>
      <c r="H457" s="87"/>
      <c r="R457" s="20"/>
      <c r="S457" s="20"/>
      <c r="T457" s="20"/>
      <c r="U457" s="20"/>
      <c r="V457" s="16"/>
      <c r="W457" s="16"/>
      <c r="X457" s="16"/>
      <c r="Y457" s="16"/>
      <c r="Z457" s="16"/>
      <c r="AA457" s="16"/>
      <c r="AB457" s="16"/>
      <c r="AC457" s="16"/>
      <c r="AD457" s="16"/>
      <c r="AE457" s="22"/>
      <c r="AF457" s="22"/>
    </row>
    <row r="458" spans="1:43" s="18" customFormat="1" ht="15" customHeight="1" x14ac:dyDescent="0.25">
      <c r="A458" s="33"/>
      <c r="B458" s="123" t="s">
        <v>54</v>
      </c>
      <c r="C458" s="123"/>
      <c r="D458" s="123"/>
      <c r="E458" s="123"/>
      <c r="F458" s="123"/>
      <c r="G458" s="123"/>
      <c r="H458" s="323"/>
      <c r="I458" s="131"/>
      <c r="J458" s="132"/>
      <c r="K458" s="132"/>
      <c r="L458" s="132"/>
      <c r="M458" s="132"/>
      <c r="N458" s="133"/>
      <c r="O458" s="146" t="s">
        <v>45</v>
      </c>
      <c r="P458" s="146"/>
      <c r="Q458" s="5"/>
      <c r="R458" s="134"/>
      <c r="S458" s="135"/>
      <c r="T458" s="135"/>
      <c r="U458" s="136"/>
      <c r="W458" s="5"/>
      <c r="X458" s="5"/>
      <c r="Z458" s="200">
        <f>IF(R458=0,I458,IF(R458&lt;1920,I458*0.7,IF(R458&lt;1970,I458*0.9,I458)))</f>
        <v>0</v>
      </c>
      <c r="AA458" s="201"/>
      <c r="AB458" s="201"/>
      <c r="AC458" s="201"/>
      <c r="AD458" s="201"/>
      <c r="AE458" s="202"/>
      <c r="AF458" s="146" t="s">
        <v>45</v>
      </c>
      <c r="AG458" s="146"/>
    </row>
    <row r="459" spans="1:43" s="18" customFormat="1" ht="2.25" customHeight="1" x14ac:dyDescent="0.25">
      <c r="A459" s="33"/>
      <c r="R459" s="20"/>
      <c r="S459" s="20"/>
      <c r="T459" s="20"/>
      <c r="U459" s="20"/>
      <c r="V459" s="16"/>
      <c r="W459" s="16"/>
      <c r="X459" s="16"/>
      <c r="Y459" s="16"/>
      <c r="Z459" s="16"/>
      <c r="AA459" s="16"/>
      <c r="AB459" s="16"/>
      <c r="AC459" s="16"/>
      <c r="AD459" s="16"/>
      <c r="AE459" s="22"/>
      <c r="AF459" s="22"/>
    </row>
    <row r="460" spans="1:43" s="18" customFormat="1" ht="15" customHeight="1" x14ac:dyDescent="0.25">
      <c r="A460" s="33">
        <v>43</v>
      </c>
      <c r="B460" s="293" t="s">
        <v>127</v>
      </c>
      <c r="C460" s="293"/>
      <c r="D460" s="293"/>
      <c r="E460" s="293"/>
      <c r="F460" s="293"/>
      <c r="G460" s="293"/>
      <c r="H460" s="293"/>
      <c r="I460" s="293"/>
      <c r="J460" s="293"/>
      <c r="K460" s="293"/>
      <c r="L460" s="293"/>
      <c r="M460" s="293"/>
      <c r="N460" s="293"/>
      <c r="O460" s="293"/>
      <c r="P460" s="293"/>
      <c r="Q460" s="293"/>
      <c r="R460" s="293"/>
      <c r="S460" s="293"/>
      <c r="T460" s="293"/>
      <c r="U460" s="293"/>
      <c r="V460" s="293"/>
      <c r="W460" s="293"/>
      <c r="X460" s="293"/>
      <c r="Y460" s="293"/>
      <c r="Z460" s="293"/>
      <c r="AA460" s="293"/>
      <c r="AB460" s="293"/>
      <c r="AC460" s="293"/>
      <c r="AD460" s="293"/>
      <c r="AE460" s="293"/>
      <c r="AF460" s="293"/>
      <c r="AG460" s="293"/>
      <c r="AH460" s="293"/>
      <c r="AI460" s="293"/>
      <c r="AJ460" s="298"/>
      <c r="AK460" s="301"/>
      <c r="AL460" s="301"/>
      <c r="AM460" s="301"/>
      <c r="AN460" s="301"/>
      <c r="AO460" s="146"/>
      <c r="AP460" s="146"/>
    </row>
    <row r="461" spans="1:43" s="18" customFormat="1" ht="2.25" customHeight="1" x14ac:dyDescent="0.25">
      <c r="A461" s="33"/>
      <c r="R461" s="20"/>
      <c r="S461" s="20"/>
      <c r="T461" s="20"/>
      <c r="U461" s="20"/>
      <c r="V461" s="16"/>
      <c r="W461" s="16"/>
      <c r="X461" s="16"/>
      <c r="Y461" s="16"/>
      <c r="Z461" s="16"/>
      <c r="AA461" s="16"/>
      <c r="AB461" s="16"/>
      <c r="AC461" s="16"/>
      <c r="AD461" s="16"/>
      <c r="AE461" s="22"/>
      <c r="AF461" s="22"/>
    </row>
    <row r="462" spans="1:43" s="18" customFormat="1" ht="15" customHeight="1" x14ac:dyDescent="0.25">
      <c r="A462" s="33"/>
      <c r="B462" s="242" t="s">
        <v>126</v>
      </c>
      <c r="C462" s="242"/>
      <c r="D462" s="242"/>
      <c r="E462" s="242"/>
      <c r="F462" s="242"/>
      <c r="G462" s="242"/>
      <c r="H462" s="242"/>
      <c r="I462" s="112"/>
      <c r="J462" s="200">
        <f>(Y442-Z454)</f>
        <v>0</v>
      </c>
      <c r="K462" s="138"/>
      <c r="L462" s="138"/>
      <c r="M462" s="139"/>
      <c r="N462" s="146" t="s">
        <v>45</v>
      </c>
      <c r="O462" s="146"/>
      <c r="P462" s="13"/>
      <c r="Q462" s="5"/>
      <c r="R462" s="61"/>
      <c r="S462" s="61"/>
      <c r="T462" s="61"/>
      <c r="U462" s="61"/>
      <c r="W462" s="5"/>
      <c r="X462" s="5"/>
      <c r="Z462" s="62"/>
      <c r="AA462" s="62"/>
      <c r="AB462" s="62"/>
      <c r="AC462" s="62"/>
      <c r="AD462" s="62"/>
      <c r="AE462" s="62"/>
      <c r="AF462" s="13"/>
      <c r="AG462" s="13"/>
    </row>
    <row r="463" spans="1:43" s="18" customFormat="1" ht="2.25" customHeight="1" x14ac:dyDescent="0.25">
      <c r="A463" s="33"/>
      <c r="B463" s="102"/>
      <c r="C463" s="102"/>
      <c r="D463" s="102"/>
      <c r="E463" s="102"/>
      <c r="F463" s="102"/>
      <c r="G463" s="102"/>
      <c r="H463" s="102"/>
      <c r="I463" s="102"/>
      <c r="J463" s="102"/>
      <c r="K463" s="102"/>
      <c r="L463" s="102"/>
      <c r="M463" s="102"/>
      <c r="N463" s="102"/>
      <c r="O463" s="102"/>
      <c r="R463" s="20"/>
      <c r="S463" s="20"/>
      <c r="T463" s="20"/>
      <c r="U463" s="20"/>
      <c r="V463" s="16"/>
      <c r="W463" s="16"/>
      <c r="X463" s="16"/>
      <c r="Y463" s="16"/>
      <c r="Z463" s="16"/>
      <c r="AA463" s="16"/>
      <c r="AB463" s="16"/>
      <c r="AC463" s="16"/>
      <c r="AD463" s="16"/>
      <c r="AE463" s="22"/>
      <c r="AF463" s="22"/>
    </row>
    <row r="464" spans="1:43" s="18" customFormat="1" ht="15" customHeight="1" x14ac:dyDescent="0.25">
      <c r="A464" s="33"/>
      <c r="B464" s="242" t="s">
        <v>134</v>
      </c>
      <c r="C464" s="242"/>
      <c r="D464" s="242"/>
      <c r="E464" s="242"/>
      <c r="F464" s="242"/>
      <c r="G464" s="242"/>
      <c r="H464" s="242"/>
      <c r="I464" s="112"/>
      <c r="J464" s="200">
        <f>(Y444-Z456)</f>
        <v>0</v>
      </c>
      <c r="K464" s="138"/>
      <c r="L464" s="138"/>
      <c r="M464" s="139"/>
      <c r="N464" s="146" t="s">
        <v>45</v>
      </c>
      <c r="O464" s="146"/>
      <c r="P464" s="13"/>
      <c r="Q464" s="5"/>
      <c r="R464" s="61"/>
      <c r="S464" s="61"/>
      <c r="T464" s="61"/>
      <c r="U464" s="61"/>
      <c r="W464" s="5"/>
      <c r="X464" s="5"/>
      <c r="Z464" s="62"/>
      <c r="AA464" s="62"/>
      <c r="AB464" s="62"/>
      <c r="AC464" s="62"/>
      <c r="AD464" s="62"/>
      <c r="AE464" s="62"/>
      <c r="AF464" s="13"/>
      <c r="AG464" s="13"/>
    </row>
    <row r="465" spans="1:42" s="18" customFormat="1" ht="2.25" customHeight="1" x14ac:dyDescent="0.25">
      <c r="A465" s="33"/>
      <c r="B465" s="102"/>
      <c r="C465" s="102"/>
      <c r="D465" s="102"/>
      <c r="E465" s="102"/>
      <c r="F465" s="102"/>
      <c r="G465" s="102"/>
      <c r="H465" s="102"/>
      <c r="I465" s="102"/>
      <c r="J465" s="102"/>
      <c r="K465" s="102"/>
      <c r="L465" s="102"/>
      <c r="M465" s="102"/>
      <c r="N465" s="102"/>
      <c r="O465" s="102"/>
      <c r="R465" s="20"/>
      <c r="S465" s="20"/>
      <c r="T465" s="20"/>
      <c r="U465" s="20"/>
      <c r="V465" s="16"/>
      <c r="W465" s="16"/>
      <c r="X465" s="16"/>
      <c r="Y465" s="16"/>
      <c r="Z465" s="16"/>
      <c r="AA465" s="16"/>
      <c r="AB465" s="16"/>
      <c r="AC465" s="16"/>
      <c r="AD465" s="16"/>
      <c r="AE465" s="22"/>
      <c r="AF465" s="22"/>
    </row>
    <row r="466" spans="1:42" s="18" customFormat="1" ht="15" customHeight="1" x14ac:dyDescent="0.25">
      <c r="A466" s="33"/>
      <c r="B466" s="242" t="s">
        <v>54</v>
      </c>
      <c r="C466" s="242"/>
      <c r="D466" s="242"/>
      <c r="E466" s="242"/>
      <c r="F466" s="242"/>
      <c r="G466" s="242"/>
      <c r="H466" s="242"/>
      <c r="I466" s="112"/>
      <c r="J466" s="200">
        <f>(Y446-Z458)</f>
        <v>0</v>
      </c>
      <c r="K466" s="138"/>
      <c r="L466" s="138"/>
      <c r="M466" s="139"/>
      <c r="N466" s="146" t="s">
        <v>45</v>
      </c>
      <c r="O466" s="146"/>
      <c r="P466" s="13"/>
      <c r="Q466" s="5"/>
      <c r="R466" s="61"/>
      <c r="S466" s="61"/>
      <c r="T466" s="61"/>
      <c r="U466" s="61"/>
      <c r="W466" s="5"/>
      <c r="X466" s="5"/>
      <c r="Z466" s="62"/>
      <c r="AA466" s="62"/>
      <c r="AB466" s="62"/>
      <c r="AC466" s="62"/>
      <c r="AD466" s="62"/>
      <c r="AE466" s="62"/>
      <c r="AF466" s="13"/>
      <c r="AG466" s="13"/>
    </row>
    <row r="467" spans="1:42" s="18" customFormat="1" ht="4.5" customHeight="1" x14ac:dyDescent="0.25">
      <c r="A467" s="33"/>
    </row>
    <row r="468" spans="1:42" s="18" customFormat="1" ht="15" customHeight="1" x14ac:dyDescent="0.25">
      <c r="A468" s="33">
        <v>44</v>
      </c>
      <c r="B468" s="130" t="s">
        <v>213</v>
      </c>
      <c r="C468" s="124"/>
      <c r="D468" s="124"/>
      <c r="E468" s="124"/>
      <c r="F468" s="124"/>
      <c r="G468" s="124"/>
      <c r="H468" s="124"/>
      <c r="I468" s="124"/>
      <c r="J468" s="124"/>
      <c r="K468" s="124"/>
      <c r="L468" s="124"/>
      <c r="M468" s="124"/>
      <c r="N468" s="124"/>
      <c r="O468" s="124"/>
      <c r="P468" s="124"/>
      <c r="Q468" s="124"/>
      <c r="R468" s="124"/>
      <c r="S468" s="124"/>
      <c r="T468" s="124"/>
      <c r="U468" s="124"/>
      <c r="V468" s="124"/>
      <c r="W468" s="124"/>
      <c r="X468" s="124"/>
      <c r="Y468" s="124"/>
      <c r="Z468" s="124"/>
      <c r="AA468" s="124"/>
      <c r="AB468" s="124"/>
      <c r="AC468" s="124"/>
      <c r="AD468" s="124"/>
      <c r="AE468" s="124"/>
      <c r="AF468" s="124"/>
      <c r="AG468" s="124"/>
      <c r="AH468" s="124"/>
      <c r="AI468" s="124"/>
      <c r="AJ468" s="124"/>
      <c r="AK468" s="124"/>
      <c r="AL468" s="124"/>
      <c r="AM468" s="124"/>
      <c r="AN468" s="124"/>
      <c r="AO468" s="124"/>
      <c r="AP468" s="124"/>
    </row>
    <row r="469" spans="1:42" s="18" customFormat="1" ht="2.25" customHeight="1" x14ac:dyDescent="0.25">
      <c r="A469" s="33"/>
      <c r="N469" s="25"/>
    </row>
    <row r="470" spans="1:42" s="18" customFormat="1" ht="15" customHeight="1" x14ac:dyDescent="0.25">
      <c r="A470" s="33"/>
      <c r="Q470" s="205" t="s">
        <v>34</v>
      </c>
      <c r="R470" s="299"/>
      <c r="S470" s="299"/>
      <c r="T470" s="299"/>
      <c r="U470" s="299"/>
      <c r="V470" s="299"/>
      <c r="W470" s="299"/>
      <c r="X470" s="299"/>
      <c r="Z470" s="205" t="s">
        <v>55</v>
      </c>
      <c r="AA470" s="205"/>
      <c r="AB470" s="205"/>
      <c r="AC470" s="205"/>
      <c r="AD470" s="205"/>
      <c r="AE470" s="205"/>
      <c r="AF470" s="205"/>
      <c r="AG470" s="205"/>
      <c r="AH470" s="122"/>
      <c r="AI470" s="122"/>
    </row>
    <row r="471" spans="1:42" s="18" customFormat="1" ht="2.25" customHeight="1" x14ac:dyDescent="0.25">
      <c r="A471" s="33"/>
    </row>
    <row r="472" spans="1:42" s="18" customFormat="1" ht="15" customHeight="1" x14ac:dyDescent="0.25">
      <c r="A472" s="33"/>
      <c r="B472" s="156" t="s">
        <v>29</v>
      </c>
      <c r="C472" s="122"/>
      <c r="D472" s="122"/>
      <c r="E472" s="122"/>
      <c r="F472" s="122"/>
      <c r="G472" s="122"/>
      <c r="H472" s="122"/>
      <c r="I472" s="122"/>
      <c r="J472" s="122"/>
      <c r="K472" s="122"/>
      <c r="L472" s="122"/>
      <c r="M472" s="122"/>
      <c r="N472" s="122"/>
      <c r="O472" s="122"/>
      <c r="Q472" s="131"/>
      <c r="R472" s="132"/>
      <c r="S472" s="132"/>
      <c r="T472" s="132"/>
      <c r="U472" s="132"/>
      <c r="V472" s="133"/>
      <c r="W472" s="122" t="s">
        <v>45</v>
      </c>
      <c r="X472" s="122"/>
      <c r="Z472" s="268"/>
      <c r="AA472" s="269"/>
      <c r="AB472" s="269"/>
      <c r="AC472" s="269"/>
      <c r="AD472" s="269"/>
      <c r="AE472" s="269"/>
      <c r="AF472" s="269"/>
      <c r="AG472" s="270"/>
      <c r="AH472" s="122" t="s">
        <v>88</v>
      </c>
      <c r="AI472" s="122"/>
    </row>
    <row r="473" spans="1:42" s="18" customFormat="1" ht="2.25" customHeight="1" x14ac:dyDescent="0.25">
      <c r="A473" s="33"/>
      <c r="O473" s="25"/>
      <c r="P473" s="25"/>
    </row>
    <row r="474" spans="1:42" s="18" customFormat="1" ht="15" customHeight="1" x14ac:dyDescent="0.25">
      <c r="A474" s="33"/>
      <c r="B474" s="156" t="s">
        <v>56</v>
      </c>
      <c r="C474" s="122"/>
      <c r="D474" s="122"/>
      <c r="E474" s="122"/>
      <c r="F474" s="122"/>
      <c r="G474" s="122"/>
      <c r="H474" s="122"/>
      <c r="I474" s="122"/>
      <c r="J474" s="122"/>
      <c r="K474" s="122"/>
      <c r="L474" s="122"/>
      <c r="M474" s="122"/>
      <c r="N474" s="122"/>
      <c r="O474" s="122"/>
      <c r="Q474" s="131"/>
      <c r="R474" s="132"/>
      <c r="S474" s="132"/>
      <c r="T474" s="132"/>
      <c r="U474" s="132"/>
      <c r="V474" s="133"/>
      <c r="W474" s="122" t="s">
        <v>45</v>
      </c>
      <c r="X474" s="122"/>
      <c r="Z474" s="268"/>
      <c r="AA474" s="269"/>
      <c r="AB474" s="269"/>
      <c r="AC474" s="269"/>
      <c r="AD474" s="269"/>
      <c r="AE474" s="269"/>
      <c r="AF474" s="269"/>
      <c r="AG474" s="270"/>
      <c r="AH474" s="122" t="s">
        <v>88</v>
      </c>
      <c r="AI474" s="122"/>
    </row>
    <row r="475" spans="1:42" s="18" customFormat="1" ht="2.25" customHeight="1" x14ac:dyDescent="0.25">
      <c r="A475" s="33"/>
    </row>
    <row r="476" spans="1:42" s="18" customFormat="1" ht="15" customHeight="1" x14ac:dyDescent="0.25">
      <c r="A476" s="33"/>
      <c r="B476" s="123" t="s">
        <v>87</v>
      </c>
      <c r="C476" s="124"/>
      <c r="D476" s="124"/>
      <c r="E476" s="124"/>
      <c r="F476" s="124"/>
      <c r="G476" s="124"/>
      <c r="H476" s="124"/>
      <c r="I476" s="124"/>
      <c r="J476" s="124"/>
      <c r="K476" s="124"/>
      <c r="L476" s="124"/>
      <c r="M476" s="124"/>
      <c r="N476" s="124"/>
      <c r="O476" s="124"/>
      <c r="P476" s="19"/>
      <c r="Q476" s="131"/>
      <c r="R476" s="132"/>
      <c r="S476" s="132"/>
      <c r="T476" s="132"/>
      <c r="U476" s="132"/>
      <c r="V476" s="133"/>
      <c r="W476" s="122" t="s">
        <v>45</v>
      </c>
      <c r="X476" s="122"/>
      <c r="Z476" s="268"/>
      <c r="AA476" s="269"/>
      <c r="AB476" s="269"/>
      <c r="AC476" s="269"/>
      <c r="AD476" s="269"/>
      <c r="AE476" s="269"/>
      <c r="AF476" s="269"/>
      <c r="AG476" s="270"/>
      <c r="AH476" s="122" t="s">
        <v>88</v>
      </c>
      <c r="AI476" s="122"/>
    </row>
    <row r="477" spans="1:42" s="18" customFormat="1" ht="2.25" customHeight="1" x14ac:dyDescent="0.25">
      <c r="A477" s="33"/>
    </row>
    <row r="478" spans="1:42" s="18" customFormat="1" ht="15" customHeight="1" x14ac:dyDescent="0.25">
      <c r="A478" s="33"/>
      <c r="B478" s="156" t="s">
        <v>32</v>
      </c>
      <c r="C478" s="122"/>
      <c r="D478" s="122"/>
      <c r="E478" s="122"/>
      <c r="F478" s="122"/>
      <c r="G478" s="122"/>
      <c r="H478" s="122"/>
      <c r="I478" s="122"/>
      <c r="J478" s="122"/>
      <c r="K478" s="122"/>
      <c r="L478" s="122"/>
      <c r="M478" s="122"/>
      <c r="N478" s="122"/>
      <c r="O478" s="122"/>
      <c r="Q478" s="131"/>
      <c r="R478" s="132"/>
      <c r="S478" s="132"/>
      <c r="T478" s="132"/>
      <c r="U478" s="132"/>
      <c r="V478" s="133"/>
      <c r="W478" s="122" t="s">
        <v>45</v>
      </c>
      <c r="X478" s="122"/>
      <c r="Z478" s="268"/>
      <c r="AA478" s="269"/>
      <c r="AB478" s="269"/>
      <c r="AC478" s="269"/>
      <c r="AD478" s="269"/>
      <c r="AE478" s="269"/>
      <c r="AF478" s="269"/>
      <c r="AG478" s="270"/>
      <c r="AH478" s="122" t="s">
        <v>88</v>
      </c>
      <c r="AI478" s="122"/>
    </row>
    <row r="479" spans="1:42" s="18" customFormat="1" ht="4.5" customHeight="1" x14ac:dyDescent="0.25">
      <c r="A479" s="33"/>
    </row>
    <row r="480" spans="1:42" s="18" customFormat="1" ht="15" customHeight="1" x14ac:dyDescent="0.25">
      <c r="A480" s="33">
        <v>45</v>
      </c>
      <c r="B480" s="144" t="s">
        <v>235</v>
      </c>
      <c r="C480" s="145"/>
      <c r="D480" s="145"/>
      <c r="E480" s="145"/>
      <c r="F480" s="145"/>
      <c r="G480" s="145"/>
      <c r="H480" s="145"/>
      <c r="I480" s="145"/>
      <c r="J480" s="145"/>
      <c r="K480" s="145"/>
      <c r="L480" s="145"/>
      <c r="M480" s="145"/>
      <c r="N480" s="145"/>
      <c r="O480" s="145"/>
      <c r="P480" s="145"/>
      <c r="Q480" s="145"/>
      <c r="R480" s="145"/>
      <c r="S480" s="145"/>
      <c r="T480" s="145"/>
      <c r="U480" s="145"/>
      <c r="V480" s="145"/>
      <c r="W480" s="145"/>
      <c r="X480" s="145"/>
      <c r="Y480" s="145"/>
      <c r="Z480" s="145"/>
      <c r="AA480" s="145"/>
      <c r="AB480" s="145"/>
      <c r="AC480" s="145"/>
      <c r="AD480" s="145"/>
      <c r="AE480" s="145"/>
      <c r="AF480" s="145"/>
      <c r="AG480" s="145"/>
      <c r="AH480" s="145"/>
      <c r="AI480" s="145"/>
      <c r="AJ480" s="145"/>
      <c r="AK480" s="145"/>
      <c r="AL480" s="145"/>
      <c r="AM480" s="145"/>
      <c r="AN480" s="145"/>
      <c r="AO480" s="145"/>
      <c r="AP480" s="145"/>
    </row>
    <row r="481" spans="1:42" s="18" customFormat="1" ht="15" customHeight="1" x14ac:dyDescent="0.25">
      <c r="A481" s="33"/>
      <c r="B481" s="145"/>
      <c r="C481" s="145"/>
      <c r="D481" s="145"/>
      <c r="E481" s="145"/>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row>
    <row r="482" spans="1:42" s="18" customFormat="1" ht="2.25" customHeight="1" x14ac:dyDescent="0.25">
      <c r="A482" s="33"/>
    </row>
    <row r="483" spans="1:42" s="18" customFormat="1" ht="15" customHeight="1" x14ac:dyDescent="0.25">
      <c r="A483" s="33"/>
      <c r="B483" s="19"/>
      <c r="C483" s="19"/>
      <c r="D483" s="19"/>
      <c r="E483" s="19"/>
      <c r="F483" s="19"/>
      <c r="G483" s="19"/>
      <c r="H483" s="19"/>
      <c r="I483" s="19"/>
      <c r="J483" s="19"/>
      <c r="K483" s="19"/>
      <c r="L483" s="19"/>
      <c r="M483" s="19"/>
      <c r="N483" s="19"/>
      <c r="O483" s="19"/>
      <c r="P483" s="19"/>
      <c r="Q483" s="205" t="s">
        <v>34</v>
      </c>
      <c r="R483" s="205"/>
      <c r="S483" s="205"/>
      <c r="T483" s="205"/>
      <c r="U483" s="205"/>
      <c r="V483" s="205"/>
      <c r="W483" s="205"/>
      <c r="X483" s="205"/>
      <c r="Z483" s="63"/>
      <c r="AA483" s="63"/>
      <c r="AB483" s="63"/>
      <c r="AC483" s="63"/>
      <c r="AD483" s="63"/>
      <c r="AE483" s="63"/>
      <c r="AF483" s="63"/>
      <c r="AG483" s="63"/>
    </row>
    <row r="484" spans="1:42" s="18" customFormat="1" ht="2.25" customHeight="1" x14ac:dyDescent="0.25">
      <c r="A484" s="33"/>
    </row>
    <row r="485" spans="1:42" s="18" customFormat="1" ht="15" customHeight="1" x14ac:dyDescent="0.25">
      <c r="A485" s="33"/>
      <c r="B485" s="156" t="s">
        <v>29</v>
      </c>
      <c r="C485" s="122"/>
      <c r="D485" s="122"/>
      <c r="E485" s="122"/>
      <c r="F485" s="122"/>
      <c r="G485" s="122"/>
      <c r="H485" s="122"/>
      <c r="I485" s="122"/>
      <c r="J485" s="122"/>
      <c r="K485" s="122"/>
      <c r="L485" s="122"/>
      <c r="M485" s="122"/>
      <c r="N485" s="122"/>
      <c r="O485" s="122"/>
      <c r="Q485" s="131"/>
      <c r="R485" s="132"/>
      <c r="S485" s="132"/>
      <c r="T485" s="132"/>
      <c r="U485" s="132"/>
      <c r="V485" s="133"/>
      <c r="W485" s="122" t="s">
        <v>45</v>
      </c>
      <c r="X485" s="122"/>
      <c r="Z485" s="63"/>
      <c r="AA485" s="63"/>
      <c r="AB485" s="63"/>
      <c r="AC485" s="63"/>
      <c r="AD485" s="63"/>
      <c r="AE485" s="63"/>
      <c r="AF485" s="63"/>
      <c r="AG485" s="63"/>
    </row>
    <row r="486" spans="1:42" s="18" customFormat="1" ht="2.25" customHeight="1" x14ac:dyDescent="0.25">
      <c r="A486" s="33"/>
    </row>
    <row r="487" spans="1:42" s="18" customFormat="1" ht="15" customHeight="1" x14ac:dyDescent="0.25">
      <c r="A487" s="33"/>
      <c r="B487" s="156" t="s">
        <v>56</v>
      </c>
      <c r="C487" s="122"/>
      <c r="D487" s="122"/>
      <c r="E487" s="122"/>
      <c r="F487" s="122"/>
      <c r="G487" s="122"/>
      <c r="H487" s="122"/>
      <c r="I487" s="122"/>
      <c r="J487" s="122"/>
      <c r="K487" s="122"/>
      <c r="L487" s="122"/>
      <c r="M487" s="122"/>
      <c r="N487" s="122"/>
      <c r="O487" s="122"/>
      <c r="Q487" s="131"/>
      <c r="R487" s="132"/>
      <c r="S487" s="132"/>
      <c r="T487" s="132"/>
      <c r="U487" s="132"/>
      <c r="V487" s="133"/>
      <c r="W487" s="122" t="s">
        <v>45</v>
      </c>
      <c r="X487" s="122"/>
      <c r="Z487" s="63"/>
      <c r="AA487" s="63"/>
      <c r="AB487" s="63"/>
      <c r="AC487" s="63"/>
      <c r="AD487" s="63"/>
      <c r="AE487" s="63"/>
      <c r="AF487" s="63"/>
      <c r="AG487" s="63"/>
    </row>
    <row r="488" spans="1:42" s="18" customFormat="1" ht="2.25" customHeight="1" x14ac:dyDescent="0.25">
      <c r="A488" s="33"/>
    </row>
    <row r="489" spans="1:42" s="18" customFormat="1" ht="15" customHeight="1" x14ac:dyDescent="0.25">
      <c r="A489" s="33"/>
      <c r="B489" s="156" t="s">
        <v>87</v>
      </c>
      <c r="C489" s="122"/>
      <c r="D489" s="122"/>
      <c r="E489" s="122"/>
      <c r="F489" s="122"/>
      <c r="G489" s="122"/>
      <c r="H489" s="122"/>
      <c r="I489" s="122"/>
      <c r="J489" s="122"/>
      <c r="K489" s="122"/>
      <c r="L489" s="122"/>
      <c r="M489" s="122"/>
      <c r="N489" s="122"/>
      <c r="O489" s="122"/>
      <c r="P489" s="19"/>
      <c r="Q489" s="131"/>
      <c r="R489" s="132"/>
      <c r="S489" s="132"/>
      <c r="T489" s="132"/>
      <c r="U489" s="132"/>
      <c r="V489" s="133"/>
      <c r="W489" s="122" t="s">
        <v>45</v>
      </c>
      <c r="X489" s="122"/>
      <c r="Z489" s="63"/>
      <c r="AA489" s="63"/>
      <c r="AB489" s="63"/>
      <c r="AC489" s="63"/>
      <c r="AD489" s="63"/>
      <c r="AE489" s="63"/>
      <c r="AF489" s="63"/>
      <c r="AG489" s="63"/>
    </row>
    <row r="490" spans="1:42" s="18" customFormat="1" ht="2.25" customHeight="1" x14ac:dyDescent="0.25">
      <c r="A490" s="33"/>
    </row>
    <row r="491" spans="1:42" s="18" customFormat="1" ht="15" customHeight="1" x14ac:dyDescent="0.25">
      <c r="A491" s="33"/>
      <c r="B491" s="156" t="s">
        <v>32</v>
      </c>
      <c r="C491" s="122"/>
      <c r="D491" s="122"/>
      <c r="E491" s="122"/>
      <c r="F491" s="122"/>
      <c r="G491" s="122"/>
      <c r="H491" s="122"/>
      <c r="I491" s="122"/>
      <c r="J491" s="122"/>
      <c r="K491" s="122"/>
      <c r="L491" s="122"/>
      <c r="M491" s="122"/>
      <c r="N491" s="122"/>
      <c r="O491" s="122"/>
      <c r="Q491" s="131"/>
      <c r="R491" s="132"/>
      <c r="S491" s="132"/>
      <c r="T491" s="132"/>
      <c r="U491" s="132"/>
      <c r="V491" s="133"/>
      <c r="W491" s="122" t="s">
        <v>45</v>
      </c>
      <c r="X491" s="122"/>
      <c r="Z491" s="63"/>
      <c r="AA491" s="63"/>
      <c r="AB491" s="63"/>
      <c r="AC491" s="63"/>
      <c r="AD491" s="63"/>
      <c r="AE491" s="63"/>
      <c r="AF491" s="63"/>
      <c r="AG491" s="63"/>
    </row>
    <row r="492" spans="1:42" s="18" customFormat="1" ht="4.5" customHeight="1" x14ac:dyDescent="0.25">
      <c r="A492" s="33"/>
    </row>
    <row r="493" spans="1:42" s="18" customFormat="1" ht="15" customHeight="1" x14ac:dyDescent="0.25">
      <c r="A493" s="33">
        <v>46</v>
      </c>
      <c r="B493" s="271" t="s">
        <v>129</v>
      </c>
      <c r="C493" s="271"/>
      <c r="D493" s="271"/>
      <c r="E493" s="271"/>
      <c r="F493" s="271"/>
      <c r="G493" s="271"/>
      <c r="H493" s="271"/>
      <c r="I493" s="271"/>
      <c r="J493" s="271"/>
      <c r="K493" s="271"/>
      <c r="L493" s="271"/>
      <c r="M493" s="271"/>
      <c r="N493" s="271"/>
      <c r="O493" s="271"/>
      <c r="P493" s="271"/>
      <c r="Q493" s="271"/>
      <c r="R493" s="271"/>
      <c r="S493" s="271"/>
      <c r="T493" s="271"/>
      <c r="U493" s="271"/>
      <c r="V493" s="271"/>
      <c r="W493" s="271"/>
      <c r="X493" s="271"/>
      <c r="Y493" s="271"/>
      <c r="Z493" s="271"/>
      <c r="AA493" s="271"/>
      <c r="AB493" s="271"/>
      <c r="AC493" s="271"/>
      <c r="AD493" s="271"/>
      <c r="AE493" s="271"/>
      <c r="AF493" s="271"/>
      <c r="AG493" s="271"/>
      <c r="AH493" s="271"/>
      <c r="AI493" s="271"/>
      <c r="AJ493" s="271"/>
      <c r="AK493" s="271"/>
      <c r="AL493" s="271"/>
      <c r="AM493" s="271"/>
      <c r="AN493" s="271"/>
      <c r="AO493" s="271"/>
      <c r="AP493" s="271"/>
    </row>
    <row r="494" spans="1:42" s="18" customFormat="1" ht="15" customHeight="1" x14ac:dyDescent="0.25">
      <c r="A494" s="33"/>
      <c r="B494" s="19"/>
      <c r="C494" s="19"/>
      <c r="D494" s="19"/>
      <c r="E494" s="19"/>
      <c r="F494" s="19"/>
      <c r="G494" s="19"/>
      <c r="H494" s="19"/>
      <c r="I494" s="19"/>
      <c r="J494" s="19"/>
      <c r="K494" s="19"/>
      <c r="L494" s="19"/>
      <c r="M494" s="19"/>
      <c r="N494" s="19"/>
      <c r="O494" s="19"/>
      <c r="P494" s="19"/>
      <c r="Q494" s="205" t="s">
        <v>34</v>
      </c>
      <c r="R494" s="205"/>
      <c r="S494" s="205"/>
      <c r="T494" s="205"/>
      <c r="U494" s="205"/>
      <c r="V494" s="205"/>
      <c r="W494" s="205"/>
      <c r="X494" s="205"/>
      <c r="Z494" s="63"/>
      <c r="AA494" s="63"/>
      <c r="AB494" s="63"/>
      <c r="AC494" s="63"/>
      <c r="AD494" s="63"/>
      <c r="AE494" s="63"/>
      <c r="AF494" s="63"/>
      <c r="AG494" s="63"/>
    </row>
    <row r="495" spans="1:42" s="18" customFormat="1" ht="2.25" customHeight="1" x14ac:dyDescent="0.25">
      <c r="A495" s="33"/>
    </row>
    <row r="496" spans="1:42" s="18" customFormat="1" ht="15" customHeight="1" x14ac:dyDescent="0.25">
      <c r="A496" s="33"/>
      <c r="B496" s="156" t="s">
        <v>29</v>
      </c>
      <c r="C496" s="122"/>
      <c r="D496" s="122"/>
      <c r="E496" s="122"/>
      <c r="F496" s="122"/>
      <c r="G496" s="122"/>
      <c r="H496" s="122"/>
      <c r="I496" s="122"/>
      <c r="J496" s="122"/>
      <c r="K496" s="122"/>
      <c r="L496" s="122"/>
      <c r="M496" s="122"/>
      <c r="N496" s="122"/>
      <c r="O496" s="122"/>
      <c r="Q496" s="315">
        <f>Q472-Q485</f>
        <v>0</v>
      </c>
      <c r="R496" s="316"/>
      <c r="S496" s="316"/>
      <c r="T496" s="316"/>
      <c r="U496" s="316"/>
      <c r="V496" s="317"/>
      <c r="W496" s="122" t="s">
        <v>45</v>
      </c>
      <c r="X496" s="122"/>
      <c r="Z496" s="63"/>
      <c r="AA496" s="63"/>
      <c r="AB496" s="63"/>
      <c r="AC496" s="63"/>
      <c r="AD496" s="63"/>
      <c r="AE496" s="63"/>
      <c r="AF496" s="63"/>
      <c r="AG496" s="63"/>
    </row>
    <row r="497" spans="1:42" s="18" customFormat="1" ht="2.25" customHeight="1" x14ac:dyDescent="0.25">
      <c r="A497" s="33"/>
    </row>
    <row r="498" spans="1:42" s="18" customFormat="1" ht="15" customHeight="1" x14ac:dyDescent="0.25">
      <c r="A498" s="33"/>
      <c r="B498" s="156" t="s">
        <v>56</v>
      </c>
      <c r="C498" s="122"/>
      <c r="D498" s="122"/>
      <c r="E498" s="122"/>
      <c r="F498" s="122"/>
      <c r="G498" s="122"/>
      <c r="H498" s="122"/>
      <c r="I498" s="122"/>
      <c r="J498" s="122"/>
      <c r="K498" s="122"/>
      <c r="L498" s="122"/>
      <c r="M498" s="122"/>
      <c r="N498" s="122"/>
      <c r="O498" s="122"/>
      <c r="Q498" s="315">
        <f>Q474-Q487</f>
        <v>0</v>
      </c>
      <c r="R498" s="316"/>
      <c r="S498" s="316"/>
      <c r="T498" s="316"/>
      <c r="U498" s="316"/>
      <c r="V498" s="317"/>
      <c r="W498" s="122" t="s">
        <v>45</v>
      </c>
      <c r="X498" s="122"/>
      <c r="Z498" s="63"/>
      <c r="AA498" s="63"/>
      <c r="AB498" s="63"/>
      <c r="AC498" s="63"/>
      <c r="AD498" s="63"/>
      <c r="AE498" s="63"/>
      <c r="AF498" s="63"/>
      <c r="AG498" s="63"/>
    </row>
    <row r="499" spans="1:42" s="18" customFormat="1" ht="2.25" customHeight="1" x14ac:dyDescent="0.25">
      <c r="A499" s="33"/>
    </row>
    <row r="500" spans="1:42" s="18" customFormat="1" ht="15" customHeight="1" x14ac:dyDescent="0.25">
      <c r="A500" s="33"/>
      <c r="B500" s="156" t="s">
        <v>87</v>
      </c>
      <c r="C500" s="122"/>
      <c r="D500" s="122"/>
      <c r="E500" s="122"/>
      <c r="F500" s="122"/>
      <c r="G500" s="122"/>
      <c r="H500" s="122"/>
      <c r="I500" s="122"/>
      <c r="J500" s="122"/>
      <c r="K500" s="122"/>
      <c r="L500" s="122"/>
      <c r="M500" s="122"/>
      <c r="N500" s="122"/>
      <c r="O500" s="122"/>
      <c r="P500" s="19"/>
      <c r="Q500" s="315">
        <f>Q476-Q489</f>
        <v>0</v>
      </c>
      <c r="R500" s="316"/>
      <c r="S500" s="316"/>
      <c r="T500" s="316"/>
      <c r="U500" s="316"/>
      <c r="V500" s="317"/>
      <c r="W500" s="122" t="s">
        <v>45</v>
      </c>
      <c r="X500" s="122"/>
      <c r="Z500" s="63"/>
      <c r="AA500" s="63"/>
      <c r="AB500" s="63"/>
      <c r="AC500" s="63"/>
      <c r="AD500" s="63"/>
      <c r="AE500" s="63"/>
      <c r="AF500" s="63"/>
      <c r="AG500" s="63"/>
    </row>
    <row r="501" spans="1:42" s="18" customFormat="1" ht="2.25" customHeight="1" x14ac:dyDescent="0.25">
      <c r="A501" s="33"/>
    </row>
    <row r="502" spans="1:42" s="18" customFormat="1" ht="15" customHeight="1" x14ac:dyDescent="0.25">
      <c r="A502" s="33"/>
      <c r="B502" s="156" t="s">
        <v>32</v>
      </c>
      <c r="C502" s="122"/>
      <c r="D502" s="122"/>
      <c r="E502" s="122"/>
      <c r="F502" s="122"/>
      <c r="G502" s="122"/>
      <c r="H502" s="122"/>
      <c r="I502" s="122"/>
      <c r="J502" s="122"/>
      <c r="K502" s="122"/>
      <c r="L502" s="122"/>
      <c r="M502" s="122"/>
      <c r="N502" s="122"/>
      <c r="O502" s="122"/>
      <c r="Q502" s="315">
        <f>Q478-Q491</f>
        <v>0</v>
      </c>
      <c r="R502" s="316"/>
      <c r="S502" s="316"/>
      <c r="T502" s="316"/>
      <c r="U502" s="316"/>
      <c r="V502" s="317"/>
      <c r="W502" s="122" t="s">
        <v>45</v>
      </c>
      <c r="X502" s="122"/>
      <c r="Z502" s="63"/>
      <c r="AA502" s="63"/>
      <c r="AB502" s="63"/>
      <c r="AC502" s="63"/>
      <c r="AD502" s="63"/>
      <c r="AE502" s="63"/>
      <c r="AF502" s="63"/>
      <c r="AG502" s="63"/>
    </row>
    <row r="503" spans="1:42" s="21" customFormat="1" ht="15" customHeight="1" x14ac:dyDescent="0.25">
      <c r="A503" s="35"/>
      <c r="B503" s="37"/>
      <c r="Q503" s="64"/>
      <c r="R503" s="64"/>
      <c r="S503" s="64"/>
      <c r="T503" s="64"/>
      <c r="U503" s="64"/>
      <c r="V503" s="64"/>
      <c r="Z503" s="63"/>
      <c r="AA503" s="63"/>
      <c r="AB503" s="63"/>
      <c r="AC503" s="63"/>
      <c r="AD503" s="63"/>
      <c r="AE503" s="63"/>
      <c r="AF503" s="63"/>
      <c r="AG503" s="63"/>
    </row>
    <row r="504" spans="1:42" s="21" customFormat="1" ht="4.5" customHeight="1" x14ac:dyDescent="0.25">
      <c r="A504" s="35"/>
      <c r="B504" s="37"/>
      <c r="Q504" s="64"/>
      <c r="R504" s="64"/>
      <c r="S504" s="64"/>
      <c r="T504" s="64"/>
      <c r="U504" s="64"/>
      <c r="V504" s="64"/>
      <c r="Z504" s="63"/>
      <c r="AA504" s="63"/>
      <c r="AB504" s="63"/>
      <c r="AC504" s="63"/>
      <c r="AD504" s="63"/>
      <c r="AE504" s="63"/>
      <c r="AF504" s="63"/>
      <c r="AG504" s="63"/>
    </row>
    <row r="505" spans="1:42" s="18" customFormat="1" ht="12.75" customHeight="1" x14ac:dyDescent="0.25">
      <c r="A505" s="228"/>
      <c r="B505" s="228"/>
      <c r="C505" s="228"/>
      <c r="D505" s="228"/>
      <c r="E505" s="228"/>
      <c r="F505" s="228"/>
      <c r="G505" s="228"/>
      <c r="H505" s="228"/>
      <c r="I505" s="228"/>
      <c r="J505" s="228"/>
      <c r="K505" s="228"/>
      <c r="L505" s="228"/>
      <c r="M505" s="228"/>
      <c r="N505" s="228"/>
      <c r="O505" s="228"/>
      <c r="P505" s="228"/>
      <c r="Q505" s="228"/>
      <c r="R505" s="228"/>
      <c r="S505" s="228"/>
      <c r="T505" s="228"/>
      <c r="U505" s="228"/>
      <c r="V505" s="228"/>
      <c r="W505" s="228"/>
      <c r="X505" s="228"/>
      <c r="Y505" s="228"/>
      <c r="Z505" s="228"/>
      <c r="AA505" s="228"/>
      <c r="AB505" s="228"/>
      <c r="AC505" s="228"/>
      <c r="AD505" s="228"/>
      <c r="AE505" s="228"/>
      <c r="AF505" s="228"/>
      <c r="AG505" s="228"/>
      <c r="AH505" s="228"/>
      <c r="AI505" s="228"/>
      <c r="AJ505" s="228"/>
      <c r="AK505" s="228"/>
      <c r="AL505" s="228"/>
      <c r="AM505" s="228"/>
      <c r="AN505" s="228"/>
      <c r="AO505" s="228"/>
      <c r="AP505" s="228"/>
    </row>
    <row r="506" spans="1:42" s="18" customFormat="1" ht="4.5" customHeight="1" x14ac:dyDescent="0.25">
      <c r="A506" s="199"/>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c r="AN506" s="122"/>
      <c r="AO506" s="122"/>
      <c r="AP506" s="122"/>
    </row>
    <row r="507" spans="1:42" s="18" customFormat="1" ht="15" customHeight="1" x14ac:dyDescent="0.25">
      <c r="A507" s="33"/>
      <c r="B507" s="154" t="s">
        <v>159</v>
      </c>
      <c r="C507" s="154"/>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5"/>
    </row>
    <row r="508" spans="1:42" s="18" customFormat="1" ht="4.5" customHeight="1" x14ac:dyDescent="0.25">
      <c r="A508" s="33"/>
    </row>
    <row r="509" spans="1:42" s="86" customFormat="1" ht="16.5" customHeight="1" x14ac:dyDescent="0.25">
      <c r="A509" s="33">
        <v>47</v>
      </c>
      <c r="B509" s="129" t="s">
        <v>234</v>
      </c>
      <c r="C509" s="129"/>
      <c r="D509" s="129"/>
      <c r="E509" s="129"/>
      <c r="F509" s="129"/>
      <c r="G509" s="129"/>
      <c r="H509" s="129"/>
      <c r="I509" s="129"/>
      <c r="J509" s="129"/>
      <c r="K509" s="129"/>
      <c r="L509" s="129"/>
      <c r="M509" s="129"/>
      <c r="N509" s="129"/>
      <c r="O509" s="129"/>
      <c r="P509" s="129"/>
      <c r="Q509" s="129"/>
      <c r="R509" s="129"/>
      <c r="S509" s="129"/>
      <c r="T509" s="129"/>
      <c r="U509" s="129"/>
      <c r="V509" s="129"/>
      <c r="W509" s="129"/>
      <c r="X509" s="129"/>
      <c r="Y509" s="129"/>
      <c r="Z509" s="129"/>
      <c r="AA509" s="129"/>
      <c r="AB509" s="129"/>
      <c r="AC509" s="129"/>
      <c r="AD509" s="129"/>
      <c r="AE509" s="129"/>
      <c r="AF509" s="129"/>
      <c r="AG509" s="129"/>
      <c r="AH509" s="129"/>
      <c r="AI509" s="129"/>
      <c r="AJ509" s="129"/>
      <c r="AK509" s="129"/>
      <c r="AL509" s="129"/>
      <c r="AM509" s="129"/>
      <c r="AN509" s="129"/>
      <c r="AO509" s="129"/>
      <c r="AP509" s="129"/>
    </row>
    <row r="510" spans="1:42" s="18" customFormat="1" ht="96.75" customHeight="1" x14ac:dyDescent="0.25">
      <c r="B510" s="128" t="s">
        <v>214</v>
      </c>
      <c r="C510" s="128"/>
      <c r="D510" s="128"/>
      <c r="E510" s="128"/>
      <c r="F510" s="128"/>
      <c r="G510" s="128"/>
      <c r="H510" s="128"/>
      <c r="I510" s="128"/>
      <c r="J510" s="128"/>
      <c r="K510" s="128"/>
      <c r="L510" s="128"/>
      <c r="M510" s="128"/>
      <c r="N510" s="128"/>
      <c r="O510" s="128"/>
      <c r="P510" s="128"/>
      <c r="Q510" s="128"/>
      <c r="R510" s="128"/>
      <c r="S510" s="128"/>
      <c r="T510" s="128"/>
      <c r="U510" s="128"/>
      <c r="V510" s="128"/>
      <c r="W510" s="128"/>
      <c r="X510" s="128"/>
      <c r="Y510" s="128"/>
      <c r="Z510" s="128"/>
      <c r="AA510" s="128"/>
      <c r="AB510" s="128"/>
      <c r="AC510" s="128"/>
      <c r="AD510" s="128"/>
      <c r="AE510" s="128"/>
      <c r="AF510" s="128"/>
      <c r="AG510" s="128"/>
      <c r="AH510" s="128"/>
      <c r="AI510" s="128"/>
      <c r="AJ510" s="128"/>
      <c r="AK510" s="128"/>
      <c r="AL510" s="128"/>
      <c r="AM510" s="128"/>
      <c r="AN510" s="128"/>
      <c r="AO510" s="128"/>
      <c r="AP510" s="128"/>
    </row>
    <row r="511" spans="1:42" s="105" customFormat="1" ht="15" customHeight="1" x14ac:dyDescent="0.25">
      <c r="A511" s="109"/>
      <c r="Q511" s="205" t="s">
        <v>34</v>
      </c>
      <c r="R511" s="299"/>
      <c r="S511" s="299"/>
      <c r="T511" s="299"/>
      <c r="U511" s="299"/>
      <c r="V511" s="299"/>
      <c r="W511" s="299"/>
      <c r="X511" s="299"/>
      <c r="Y511" s="107"/>
      <c r="Z511" s="205" t="s">
        <v>55</v>
      </c>
      <c r="AA511" s="205"/>
      <c r="AB511" s="205"/>
      <c r="AC511" s="205"/>
      <c r="AD511" s="205"/>
      <c r="AE511" s="205"/>
      <c r="AF511" s="205"/>
      <c r="AG511" s="205"/>
      <c r="AH511" s="122"/>
      <c r="AI511" s="122"/>
    </row>
    <row r="512" spans="1:42" s="105" customFormat="1" ht="2.25" customHeight="1" x14ac:dyDescent="0.25">
      <c r="A512" s="109"/>
    </row>
    <row r="513" spans="1:42" s="105" customFormat="1" ht="15" customHeight="1" x14ac:dyDescent="0.25">
      <c r="A513" s="109"/>
      <c r="B513" s="123" t="s">
        <v>53</v>
      </c>
      <c r="C513" s="124"/>
      <c r="D513" s="124"/>
      <c r="E513" s="124"/>
      <c r="F513" s="124"/>
      <c r="G513" s="124"/>
      <c r="H513" s="124"/>
      <c r="I513" s="124"/>
      <c r="J513" s="124"/>
      <c r="K513" s="124"/>
      <c r="L513" s="124"/>
      <c r="M513" s="124"/>
      <c r="N513" s="124"/>
      <c r="O513" s="124"/>
      <c r="P513" s="106"/>
      <c r="Q513" s="131"/>
      <c r="R513" s="132"/>
      <c r="S513" s="132"/>
      <c r="T513" s="132"/>
      <c r="U513" s="132"/>
      <c r="V513" s="133"/>
      <c r="W513" s="122" t="s">
        <v>45</v>
      </c>
      <c r="X513" s="122"/>
      <c r="Z513" s="268"/>
      <c r="AA513" s="269"/>
      <c r="AB513" s="269"/>
      <c r="AC513" s="269"/>
      <c r="AD513" s="269"/>
      <c r="AE513" s="269"/>
      <c r="AF513" s="269"/>
      <c r="AG513" s="270"/>
      <c r="AH513" s="122" t="s">
        <v>88</v>
      </c>
      <c r="AI513" s="122"/>
    </row>
    <row r="514" spans="1:42" s="105" customFormat="1" ht="2.25" customHeight="1" x14ac:dyDescent="0.25">
      <c r="A514" s="109"/>
      <c r="O514" s="111"/>
      <c r="P514" s="111"/>
    </row>
    <row r="515" spans="1:42" s="105" customFormat="1" ht="15" customHeight="1" x14ac:dyDescent="0.25">
      <c r="A515" s="109"/>
      <c r="B515" s="123" t="s">
        <v>134</v>
      </c>
      <c r="C515" s="124"/>
      <c r="D515" s="124"/>
      <c r="E515" s="124"/>
      <c r="F515" s="124"/>
      <c r="G515" s="124"/>
      <c r="H515" s="124"/>
      <c r="I515" s="124"/>
      <c r="J515" s="124"/>
      <c r="K515" s="124"/>
      <c r="L515" s="124"/>
      <c r="M515" s="124"/>
      <c r="N515" s="124"/>
      <c r="O515" s="124"/>
      <c r="P515" s="106"/>
      <c r="Q515" s="131"/>
      <c r="R515" s="132"/>
      <c r="S515" s="132"/>
      <c r="T515" s="132"/>
      <c r="U515" s="132"/>
      <c r="V515" s="133"/>
      <c r="W515" s="122" t="s">
        <v>45</v>
      </c>
      <c r="X515" s="122"/>
      <c r="Z515" s="268"/>
      <c r="AA515" s="269"/>
      <c r="AB515" s="269"/>
      <c r="AC515" s="269"/>
      <c r="AD515" s="269"/>
      <c r="AE515" s="269"/>
      <c r="AF515" s="269"/>
      <c r="AG515" s="270"/>
      <c r="AH515" s="122" t="s">
        <v>88</v>
      </c>
      <c r="AI515" s="122"/>
    </row>
    <row r="516" spans="1:42" s="105" customFormat="1" ht="2.25" customHeight="1" x14ac:dyDescent="0.25">
      <c r="A516" s="109"/>
      <c r="O516" s="111"/>
      <c r="P516" s="111"/>
    </row>
    <row r="517" spans="1:42" s="105" customFormat="1" ht="15" customHeight="1" x14ac:dyDescent="0.25">
      <c r="A517" s="109"/>
      <c r="B517" s="123" t="s">
        <v>54</v>
      </c>
      <c r="C517" s="124"/>
      <c r="D517" s="124"/>
      <c r="E517" s="124"/>
      <c r="F517" s="124"/>
      <c r="G517" s="124"/>
      <c r="H517" s="124"/>
      <c r="I517" s="124"/>
      <c r="J517" s="124"/>
      <c r="K517" s="124"/>
      <c r="L517" s="124"/>
      <c r="M517" s="124"/>
      <c r="N517" s="124"/>
      <c r="O517" s="124"/>
      <c r="P517" s="106"/>
      <c r="Q517" s="131"/>
      <c r="R517" s="132"/>
      <c r="S517" s="132"/>
      <c r="T517" s="132"/>
      <c r="U517" s="132"/>
      <c r="V517" s="133"/>
      <c r="W517" s="122" t="s">
        <v>45</v>
      </c>
      <c r="X517" s="122"/>
      <c r="Z517" s="318">
        <f>IF((Q513+Q515+Q517)&lt;&gt;0,Q517/(Q513+Q515+Q517)*(Z513+Z515),0)</f>
        <v>0</v>
      </c>
      <c r="AA517" s="319"/>
      <c r="AB517" s="319"/>
      <c r="AC517" s="319"/>
      <c r="AD517" s="319"/>
      <c r="AE517" s="319"/>
      <c r="AF517" s="319"/>
      <c r="AG517" s="320"/>
      <c r="AH517" s="122" t="s">
        <v>88</v>
      </c>
      <c r="AI517" s="122"/>
    </row>
    <row r="518" spans="1:42" s="18" customFormat="1" ht="2.25" customHeight="1" x14ac:dyDescent="0.25">
      <c r="A518" s="33"/>
    </row>
    <row r="519" spans="1:42" s="18" customFormat="1" ht="17.25" customHeight="1" x14ac:dyDescent="0.25">
      <c r="A519" s="33">
        <v>48</v>
      </c>
      <c r="B519" s="130" t="s">
        <v>96</v>
      </c>
      <c r="C519" s="124"/>
      <c r="D519" s="124"/>
      <c r="E519" s="124"/>
      <c r="F519" s="124"/>
      <c r="G519" s="124"/>
      <c r="H519" s="124"/>
      <c r="I519" s="124"/>
      <c r="J519" s="124"/>
      <c r="K519" s="124"/>
      <c r="L519" s="124"/>
      <c r="M519" s="124"/>
      <c r="N519" s="124"/>
      <c r="O519" s="124"/>
      <c r="P519" s="124"/>
      <c r="Q519" s="124"/>
      <c r="R519" s="124"/>
      <c r="S519" s="124"/>
      <c r="T519" s="124"/>
      <c r="U519" s="124"/>
      <c r="V519" s="124"/>
      <c r="W519" s="124"/>
      <c r="X519" s="124"/>
      <c r="Y519" s="124"/>
      <c r="Z519" s="124"/>
      <c r="AA519" s="124"/>
      <c r="AB519" s="124"/>
      <c r="AC519" s="124"/>
      <c r="AD519" s="124"/>
      <c r="AE519" s="124"/>
      <c r="AF519" s="124"/>
      <c r="AG519" s="124"/>
      <c r="AH519" s="124"/>
      <c r="AI519" s="124"/>
      <c r="AJ519" s="124"/>
      <c r="AK519" s="124"/>
      <c r="AL519" s="124"/>
      <c r="AM519" s="124"/>
      <c r="AN519" s="124"/>
      <c r="AO519" s="124"/>
      <c r="AP519" s="124"/>
    </row>
    <row r="520" spans="1:42" s="18" customFormat="1" ht="2.25" customHeight="1" x14ac:dyDescent="0.25">
      <c r="A520" s="33"/>
    </row>
    <row r="521" spans="1:42" s="18" customFormat="1" ht="15" customHeight="1" x14ac:dyDescent="0.25">
      <c r="A521" s="33"/>
      <c r="Q521" s="205" t="s">
        <v>34</v>
      </c>
      <c r="R521" s="299"/>
      <c r="S521" s="299"/>
      <c r="T521" s="299"/>
      <c r="U521" s="299"/>
      <c r="V521" s="299"/>
      <c r="W521" s="299"/>
      <c r="X521" s="299"/>
      <c r="Y521" s="65"/>
      <c r="Z521" s="205" t="s">
        <v>55</v>
      </c>
      <c r="AA521" s="205"/>
      <c r="AB521" s="205"/>
      <c r="AC521" s="205"/>
      <c r="AD521" s="205"/>
      <c r="AE521" s="205"/>
      <c r="AF521" s="205"/>
      <c r="AG521" s="205"/>
      <c r="AH521" s="122"/>
      <c r="AI521" s="122"/>
    </row>
    <row r="522" spans="1:42" s="18" customFormat="1" ht="2.25" customHeight="1" x14ac:dyDescent="0.25">
      <c r="A522" s="33"/>
    </row>
    <row r="523" spans="1:42" s="18" customFormat="1" ht="15" customHeight="1" x14ac:dyDescent="0.25">
      <c r="A523" s="33"/>
      <c r="B523" s="156" t="s">
        <v>29</v>
      </c>
      <c r="C523" s="122"/>
      <c r="D523" s="122"/>
      <c r="E523" s="122"/>
      <c r="F523" s="122"/>
      <c r="G523" s="122"/>
      <c r="H523" s="122"/>
      <c r="I523" s="122"/>
      <c r="J523" s="122"/>
      <c r="K523" s="122"/>
      <c r="L523" s="122"/>
      <c r="M523" s="122"/>
      <c r="N523" s="122"/>
      <c r="O523" s="122"/>
      <c r="Q523" s="131"/>
      <c r="R523" s="132"/>
      <c r="S523" s="132"/>
      <c r="T523" s="132"/>
      <c r="U523" s="132"/>
      <c r="V523" s="133"/>
      <c r="W523" s="122" t="s">
        <v>45</v>
      </c>
      <c r="X523" s="122"/>
      <c r="Z523" s="268"/>
      <c r="AA523" s="269"/>
      <c r="AB523" s="269"/>
      <c r="AC523" s="269"/>
      <c r="AD523" s="269"/>
      <c r="AE523" s="269"/>
      <c r="AF523" s="269"/>
      <c r="AG523" s="270"/>
      <c r="AH523" s="122" t="s">
        <v>88</v>
      </c>
      <c r="AI523" s="122"/>
    </row>
    <row r="524" spans="1:42" s="18" customFormat="1" ht="2.25" customHeight="1" x14ac:dyDescent="0.25">
      <c r="A524" s="33"/>
      <c r="O524" s="25"/>
      <c r="P524" s="25"/>
    </row>
    <row r="525" spans="1:42" s="18" customFormat="1" ht="15" customHeight="1" x14ac:dyDescent="0.25">
      <c r="A525" s="33"/>
      <c r="B525" s="156" t="s">
        <v>56</v>
      </c>
      <c r="C525" s="122"/>
      <c r="D525" s="122"/>
      <c r="E525" s="122"/>
      <c r="F525" s="122"/>
      <c r="G525" s="122"/>
      <c r="H525" s="122"/>
      <c r="I525" s="122"/>
      <c r="J525" s="122"/>
      <c r="K525" s="122"/>
      <c r="L525" s="122"/>
      <c r="M525" s="122"/>
      <c r="N525" s="122"/>
      <c r="O525" s="122"/>
      <c r="Q525" s="131"/>
      <c r="R525" s="132"/>
      <c r="S525" s="132"/>
      <c r="T525" s="132"/>
      <c r="U525" s="132"/>
      <c r="V525" s="133"/>
      <c r="W525" s="122" t="s">
        <v>45</v>
      </c>
      <c r="X525" s="122"/>
      <c r="Z525" s="268"/>
      <c r="AA525" s="269"/>
      <c r="AB525" s="269"/>
      <c r="AC525" s="269"/>
      <c r="AD525" s="269"/>
      <c r="AE525" s="269"/>
      <c r="AF525" s="269"/>
      <c r="AG525" s="270"/>
      <c r="AH525" s="122" t="s">
        <v>88</v>
      </c>
      <c r="AI525" s="122"/>
    </row>
    <row r="526" spans="1:42" s="18" customFormat="1" ht="2.25" customHeight="1" x14ac:dyDescent="0.25">
      <c r="A526" s="33"/>
      <c r="O526" s="25"/>
      <c r="P526" s="25"/>
      <c r="AE526" s="121"/>
    </row>
    <row r="527" spans="1:42" s="18" customFormat="1" ht="15" customHeight="1" x14ac:dyDescent="0.25">
      <c r="A527" s="33"/>
      <c r="B527" s="123" t="s">
        <v>87</v>
      </c>
      <c r="C527" s="124"/>
      <c r="D527" s="124"/>
      <c r="E527" s="124"/>
      <c r="F527" s="124"/>
      <c r="G527" s="124"/>
      <c r="H527" s="124"/>
      <c r="I527" s="124"/>
      <c r="J527" s="124"/>
      <c r="K527" s="124"/>
      <c r="L527" s="124"/>
      <c r="M527" s="124"/>
      <c r="N527" s="124"/>
      <c r="O527" s="124"/>
      <c r="P527" s="19"/>
      <c r="Q527" s="131"/>
      <c r="R527" s="132"/>
      <c r="S527" s="132"/>
      <c r="T527" s="132"/>
      <c r="U527" s="132"/>
      <c r="V527" s="133"/>
      <c r="W527" s="122" t="s">
        <v>45</v>
      </c>
      <c r="X527" s="122"/>
      <c r="Z527" s="268"/>
      <c r="AA527" s="269"/>
      <c r="AB527" s="269"/>
      <c r="AC527" s="269"/>
      <c r="AD527" s="269"/>
      <c r="AE527" s="269"/>
      <c r="AF527" s="269"/>
      <c r="AG527" s="270"/>
      <c r="AH527" s="122" t="s">
        <v>88</v>
      </c>
      <c r="AI527" s="122"/>
    </row>
    <row r="528" spans="1:42" s="18" customFormat="1" ht="2.25" customHeight="1" x14ac:dyDescent="0.25">
      <c r="A528" s="33"/>
    </row>
    <row r="529" spans="1:42" s="18" customFormat="1" ht="15" customHeight="1" x14ac:dyDescent="0.25">
      <c r="A529" s="33"/>
      <c r="B529" s="156" t="s">
        <v>32</v>
      </c>
      <c r="C529" s="122"/>
      <c r="D529" s="122"/>
      <c r="E529" s="122"/>
      <c r="F529" s="122"/>
      <c r="G529" s="122"/>
      <c r="H529" s="122"/>
      <c r="I529" s="122"/>
      <c r="J529" s="122"/>
      <c r="K529" s="122"/>
      <c r="L529" s="122"/>
      <c r="M529" s="122"/>
      <c r="N529" s="122"/>
      <c r="O529" s="122"/>
      <c r="Q529" s="131"/>
      <c r="R529" s="132"/>
      <c r="S529" s="132"/>
      <c r="T529" s="132"/>
      <c r="U529" s="132"/>
      <c r="V529" s="133"/>
      <c r="W529" s="122" t="s">
        <v>45</v>
      </c>
      <c r="X529" s="122"/>
      <c r="Z529" s="268"/>
      <c r="AA529" s="269"/>
      <c r="AB529" s="269"/>
      <c r="AC529" s="269"/>
      <c r="AD529" s="269"/>
      <c r="AE529" s="269"/>
      <c r="AF529" s="269"/>
      <c r="AG529" s="270"/>
      <c r="AH529" s="122" t="s">
        <v>88</v>
      </c>
      <c r="AI529" s="122"/>
    </row>
    <row r="530" spans="1:42" s="18" customFormat="1" ht="4.5" customHeight="1" x14ac:dyDescent="0.25">
      <c r="A530" s="33"/>
    </row>
    <row r="531" spans="1:42" s="18" customFormat="1" ht="15" customHeight="1" x14ac:dyDescent="0.25">
      <c r="A531" s="33"/>
      <c r="B531" s="154" t="s">
        <v>190</v>
      </c>
      <c r="C531" s="154"/>
      <c r="D531" s="154"/>
      <c r="E531" s="154"/>
      <c r="F531" s="154"/>
      <c r="G531" s="154"/>
      <c r="H531" s="154"/>
      <c r="I531" s="154"/>
      <c r="J531" s="154"/>
      <c r="K531" s="154"/>
      <c r="L531" s="154"/>
      <c r="M531" s="154"/>
      <c r="N531" s="154"/>
      <c r="O531" s="154"/>
      <c r="P531" s="154"/>
      <c r="Q531" s="154"/>
      <c r="R531" s="154"/>
      <c r="S531" s="154"/>
      <c r="T531" s="154"/>
      <c r="U531" s="154"/>
      <c r="V531" s="154"/>
      <c r="W531" s="154"/>
      <c r="X531" s="154"/>
      <c r="Y531" s="154"/>
      <c r="Z531" s="154"/>
      <c r="AA531" s="154"/>
      <c r="AB531" s="154"/>
      <c r="AC531" s="154"/>
      <c r="AD531" s="154"/>
      <c r="AE531" s="154"/>
      <c r="AF531" s="154"/>
      <c r="AG531" s="154"/>
      <c r="AH531" s="154"/>
      <c r="AI531" s="154"/>
      <c r="AJ531" s="154"/>
      <c r="AK531" s="154"/>
      <c r="AL531" s="154"/>
      <c r="AM531" s="154"/>
      <c r="AN531" s="154"/>
      <c r="AO531" s="154"/>
      <c r="AP531" s="155"/>
    </row>
    <row r="532" spans="1:42" s="18" customFormat="1" ht="4.5" customHeight="1" x14ac:dyDescent="0.25">
      <c r="A532" s="33"/>
    </row>
    <row r="533" spans="1:42" s="18" customFormat="1" ht="15" customHeight="1" x14ac:dyDescent="0.25">
      <c r="A533" s="33">
        <v>49</v>
      </c>
      <c r="B533" s="130" t="s">
        <v>94</v>
      </c>
      <c r="C533" s="124"/>
      <c r="D533" s="124"/>
      <c r="E533" s="124"/>
      <c r="F533" s="124"/>
      <c r="G533" s="124"/>
      <c r="H533" s="124"/>
      <c r="I533" s="124"/>
      <c r="J533" s="124"/>
      <c r="K533" s="124"/>
      <c r="L533" s="124"/>
      <c r="M533" s="124"/>
      <c r="N533" s="124"/>
      <c r="O533" s="124"/>
      <c r="P533" s="124"/>
      <c r="Q533" s="124"/>
      <c r="R533" s="124"/>
      <c r="S533" s="124"/>
      <c r="T533" s="124"/>
      <c r="U533" s="124"/>
      <c r="V533" s="124"/>
      <c r="W533" s="124"/>
      <c r="X533" s="124"/>
      <c r="Y533" s="124"/>
      <c r="Z533" s="124"/>
      <c r="AA533" s="124"/>
      <c r="AB533" s="124"/>
      <c r="AC533" s="124"/>
      <c r="AD533" s="124"/>
      <c r="AE533" s="124"/>
      <c r="AF533" s="124"/>
      <c r="AG533" s="124"/>
      <c r="AH533" s="124"/>
      <c r="AI533" s="124"/>
      <c r="AJ533" s="124"/>
      <c r="AK533" s="124"/>
      <c r="AL533" s="124"/>
      <c r="AM533" s="124"/>
      <c r="AN533" s="124"/>
      <c r="AO533" s="124"/>
      <c r="AP533" s="124"/>
    </row>
    <row r="534" spans="1:42" s="18" customFormat="1" ht="2.25" customHeight="1" x14ac:dyDescent="0.25">
      <c r="A534" s="33"/>
      <c r="N534" s="25"/>
    </row>
    <row r="535" spans="1:42" s="18" customFormat="1" ht="26.25" customHeight="1" x14ac:dyDescent="0.25">
      <c r="A535" s="33"/>
      <c r="B535" s="272" t="s">
        <v>191</v>
      </c>
      <c r="C535" s="272"/>
      <c r="D535" s="272"/>
      <c r="E535" s="272"/>
      <c r="F535" s="272"/>
      <c r="G535" s="272"/>
      <c r="H535" s="272"/>
      <c r="I535" s="272"/>
      <c r="J535" s="272"/>
      <c r="K535" s="272"/>
      <c r="L535" s="272"/>
      <c r="M535" s="272"/>
      <c r="N535" s="272"/>
      <c r="O535" s="272"/>
      <c r="P535" s="272"/>
      <c r="Q535" s="272"/>
      <c r="R535" s="272"/>
      <c r="S535" s="272"/>
      <c r="T535" s="272"/>
      <c r="U535" s="272"/>
      <c r="V535" s="272"/>
      <c r="W535" s="272"/>
      <c r="X535" s="272"/>
      <c r="Y535" s="272"/>
      <c r="Z535" s="272"/>
      <c r="AA535" s="272"/>
      <c r="AB535" s="272"/>
      <c r="AC535" s="272"/>
      <c r="AD535" s="272"/>
      <c r="AE535" s="272"/>
      <c r="AF535" s="272"/>
      <c r="AG535" s="272"/>
      <c r="AH535" s="272"/>
      <c r="AI535" s="272"/>
      <c r="AJ535" s="272"/>
      <c r="AK535" s="272"/>
      <c r="AL535" s="272"/>
      <c r="AM535" s="272"/>
      <c r="AN535" s="272"/>
      <c r="AO535" s="272"/>
      <c r="AP535" s="272"/>
    </row>
    <row r="536" spans="1:42" s="18" customFormat="1" ht="2.25" customHeight="1" x14ac:dyDescent="0.25">
      <c r="A536" s="33"/>
      <c r="N536" s="25"/>
    </row>
    <row r="537" spans="1:42" s="18" customFormat="1" ht="15" customHeight="1" x14ac:dyDescent="0.25">
      <c r="A537" s="33"/>
      <c r="B537" s="268"/>
      <c r="C537" s="269"/>
      <c r="D537" s="269"/>
      <c r="E537" s="269"/>
      <c r="F537" s="269"/>
      <c r="G537" s="269"/>
      <c r="H537" s="269"/>
      <c r="I537" s="270"/>
      <c r="J537" s="122" t="s">
        <v>88</v>
      </c>
      <c r="K537" s="122"/>
    </row>
    <row r="538" spans="1:42" s="18" customFormat="1" ht="4.5" customHeight="1" x14ac:dyDescent="0.25">
      <c r="A538" s="33"/>
    </row>
    <row r="539" spans="1:42" s="18" customFormat="1" ht="15" customHeight="1" x14ac:dyDescent="0.25">
      <c r="A539" s="33">
        <v>50</v>
      </c>
      <c r="B539" s="271" t="s">
        <v>148</v>
      </c>
      <c r="C539" s="271"/>
      <c r="D539" s="271"/>
      <c r="E539" s="271"/>
      <c r="F539" s="271"/>
      <c r="G539" s="271"/>
      <c r="H539" s="271"/>
      <c r="I539" s="271"/>
      <c r="J539" s="271"/>
      <c r="K539" s="271"/>
      <c r="L539" s="271"/>
      <c r="M539" s="271"/>
      <c r="N539" s="271"/>
      <c r="O539" s="271"/>
      <c r="P539" s="271"/>
      <c r="Q539" s="271"/>
      <c r="R539" s="271"/>
      <c r="S539" s="271"/>
      <c r="T539" s="271"/>
      <c r="U539" s="271"/>
      <c r="V539" s="271"/>
      <c r="W539" s="271"/>
      <c r="X539" s="271"/>
      <c r="Y539" s="271"/>
      <c r="Z539" s="271"/>
      <c r="AA539" s="271"/>
      <c r="AB539" s="271"/>
      <c r="AC539" s="271"/>
      <c r="AD539" s="271"/>
      <c r="AE539" s="271"/>
      <c r="AF539" s="271"/>
      <c r="AG539" s="271"/>
      <c r="AH539" s="271"/>
      <c r="AI539" s="271"/>
      <c r="AJ539" s="271"/>
      <c r="AK539" s="271"/>
      <c r="AL539" s="271"/>
      <c r="AM539" s="271"/>
      <c r="AN539" s="271"/>
      <c r="AO539" s="271"/>
      <c r="AP539" s="271"/>
    </row>
    <row r="540" spans="1:42" s="18" customFormat="1" ht="4.5" customHeight="1" x14ac:dyDescent="0.25">
      <c r="A540" s="33"/>
    </row>
    <row r="541" spans="1:42" s="18" customFormat="1" ht="15" customHeight="1" x14ac:dyDescent="0.25">
      <c r="A541" s="33"/>
      <c r="B541" s="154" t="s">
        <v>39</v>
      </c>
      <c r="C541" s="154"/>
      <c r="D541" s="154"/>
      <c r="E541" s="154"/>
      <c r="F541" s="154"/>
      <c r="G541" s="154"/>
      <c r="H541" s="154"/>
      <c r="I541" s="154"/>
      <c r="J541" s="154"/>
      <c r="K541" s="154"/>
      <c r="L541" s="154"/>
      <c r="M541" s="154"/>
      <c r="N541" s="154"/>
      <c r="O541" s="154"/>
      <c r="P541" s="154"/>
      <c r="Q541" s="154"/>
      <c r="R541" s="154"/>
      <c r="S541" s="154"/>
      <c r="T541" s="154"/>
      <c r="U541" s="154"/>
      <c r="V541" s="154"/>
      <c r="W541" s="154"/>
      <c r="X541" s="154"/>
      <c r="Y541" s="154"/>
      <c r="Z541" s="154"/>
      <c r="AA541" s="154"/>
      <c r="AB541" s="154"/>
      <c r="AC541" s="154"/>
      <c r="AD541" s="154"/>
      <c r="AE541" s="154"/>
      <c r="AF541" s="154"/>
      <c r="AG541" s="154"/>
      <c r="AH541" s="154"/>
      <c r="AI541" s="154"/>
      <c r="AJ541" s="154"/>
      <c r="AK541" s="154"/>
      <c r="AL541" s="154"/>
      <c r="AM541" s="154"/>
      <c r="AN541" s="154"/>
      <c r="AO541" s="154"/>
      <c r="AP541" s="155"/>
    </row>
    <row r="542" spans="1:42" s="18" customFormat="1" ht="4.5" customHeight="1" x14ac:dyDescent="0.25">
      <c r="A542" s="33"/>
    </row>
    <row r="543" spans="1:42" s="71" customFormat="1" ht="14.25" customHeight="1" x14ac:dyDescent="0.25">
      <c r="A543" s="78">
        <v>51</v>
      </c>
      <c r="B543" s="74" t="s">
        <v>97</v>
      </c>
    </row>
    <row r="544" spans="1:42" s="71" customFormat="1" ht="2.25" customHeight="1" x14ac:dyDescent="0.25">
      <c r="A544" s="78"/>
    </row>
    <row r="545" spans="1:42" s="71" customFormat="1" ht="12.75" customHeight="1" x14ac:dyDescent="0.25">
      <c r="A545" s="78"/>
      <c r="B545" s="272" t="s">
        <v>227</v>
      </c>
      <c r="C545" s="273"/>
      <c r="D545" s="273"/>
      <c r="E545" s="273"/>
      <c r="F545" s="273"/>
      <c r="G545" s="273"/>
      <c r="H545" s="273"/>
      <c r="I545" s="273"/>
      <c r="J545" s="273"/>
      <c r="K545" s="273"/>
      <c r="L545" s="273"/>
      <c r="M545" s="273"/>
      <c r="N545" s="273"/>
      <c r="O545" s="273"/>
      <c r="P545" s="273"/>
      <c r="Q545" s="273"/>
      <c r="R545" s="273"/>
      <c r="S545" s="273"/>
      <c r="T545" s="273"/>
      <c r="U545" s="273"/>
      <c r="V545" s="273"/>
      <c r="W545" s="273"/>
      <c r="X545" s="273"/>
      <c r="Y545" s="273"/>
      <c r="Z545" s="273"/>
      <c r="AA545" s="273"/>
      <c r="AB545" s="273"/>
      <c r="AC545" s="273"/>
      <c r="AD545" s="273"/>
      <c r="AE545" s="273"/>
      <c r="AF545" s="273"/>
      <c r="AG545" s="273"/>
      <c r="AH545" s="273"/>
      <c r="AI545" s="273"/>
      <c r="AJ545" s="273"/>
      <c r="AK545" s="273"/>
      <c r="AL545" s="273"/>
      <c r="AM545" s="273"/>
      <c r="AN545" s="273"/>
      <c r="AO545" s="273"/>
      <c r="AP545" s="273"/>
    </row>
    <row r="546" spans="1:42" s="71" customFormat="1" ht="12.75" customHeight="1" x14ac:dyDescent="0.25">
      <c r="A546" s="78"/>
      <c r="B546" s="274"/>
      <c r="C546" s="274"/>
      <c r="D546" s="274"/>
      <c r="E546" s="274"/>
      <c r="F546" s="274"/>
      <c r="G546" s="274"/>
      <c r="H546" s="274"/>
      <c r="I546" s="274"/>
      <c r="J546" s="274"/>
      <c r="K546" s="274"/>
      <c r="L546" s="274"/>
      <c r="M546" s="274"/>
      <c r="N546" s="274"/>
      <c r="O546" s="274"/>
      <c r="P546" s="274"/>
      <c r="Q546" s="274"/>
      <c r="R546" s="274"/>
      <c r="S546" s="274"/>
      <c r="T546" s="274"/>
      <c r="U546" s="274"/>
      <c r="V546" s="274"/>
      <c r="W546" s="274"/>
      <c r="X546" s="274"/>
      <c r="Y546" s="274"/>
      <c r="Z546" s="274"/>
      <c r="AA546" s="274"/>
      <c r="AB546" s="274"/>
      <c r="AC546" s="274"/>
      <c r="AD546" s="274"/>
      <c r="AE546" s="274"/>
      <c r="AF546" s="274"/>
      <c r="AG546" s="274"/>
      <c r="AH546" s="274"/>
      <c r="AI546" s="274"/>
      <c r="AJ546" s="274"/>
      <c r="AK546" s="274"/>
      <c r="AL546" s="274"/>
      <c r="AM546" s="274"/>
      <c r="AN546" s="274"/>
      <c r="AO546" s="274"/>
      <c r="AP546" s="274"/>
    </row>
    <row r="547" spans="1:42" s="71" customFormat="1" ht="30.75" customHeight="1" x14ac:dyDescent="0.25">
      <c r="A547" s="78"/>
      <c r="B547" s="274"/>
      <c r="C547" s="274"/>
      <c r="D547" s="274"/>
      <c r="E547" s="274"/>
      <c r="F547" s="274"/>
      <c r="G547" s="274"/>
      <c r="H547" s="274"/>
      <c r="I547" s="274"/>
      <c r="J547" s="274"/>
      <c r="K547" s="274"/>
      <c r="L547" s="274"/>
      <c r="M547" s="274"/>
      <c r="N547" s="274"/>
      <c r="O547" s="274"/>
      <c r="P547" s="274"/>
      <c r="Q547" s="274"/>
      <c r="R547" s="274"/>
      <c r="S547" s="274"/>
      <c r="T547" s="274"/>
      <c r="U547" s="274"/>
      <c r="V547" s="274"/>
      <c r="W547" s="274"/>
      <c r="X547" s="274"/>
      <c r="Y547" s="274"/>
      <c r="Z547" s="274"/>
      <c r="AA547" s="274"/>
      <c r="AB547" s="274"/>
      <c r="AC547" s="274"/>
      <c r="AD547" s="274"/>
      <c r="AE547" s="274"/>
      <c r="AF547" s="274"/>
      <c r="AG547" s="274"/>
      <c r="AH547" s="274"/>
      <c r="AI547" s="274"/>
      <c r="AJ547" s="274"/>
      <c r="AK547" s="274"/>
      <c r="AL547" s="274"/>
      <c r="AM547" s="274"/>
      <c r="AN547" s="274"/>
      <c r="AO547" s="274"/>
      <c r="AP547" s="274"/>
    </row>
    <row r="548" spans="1:42" s="71" customFormat="1" ht="2.25" customHeight="1" x14ac:dyDescent="0.25">
      <c r="A548" s="78"/>
    </row>
    <row r="549" spans="1:42" s="105" customFormat="1" ht="15" customHeight="1" x14ac:dyDescent="0.25">
      <c r="A549" s="109"/>
      <c r="B549" s="123" t="s">
        <v>58</v>
      </c>
      <c r="C549" s="124"/>
      <c r="D549" s="124"/>
      <c r="E549" s="124"/>
      <c r="F549" s="124"/>
      <c r="G549" s="124"/>
      <c r="H549" s="124"/>
      <c r="I549" s="124"/>
      <c r="J549" s="124"/>
      <c r="K549" s="124"/>
      <c r="L549" s="124"/>
      <c r="M549" s="124"/>
      <c r="N549" s="124"/>
      <c r="O549" s="124"/>
      <c r="Q549" s="268"/>
      <c r="R549" s="269"/>
      <c r="S549" s="269"/>
      <c r="T549" s="269"/>
      <c r="U549" s="269"/>
      <c r="V549" s="269"/>
      <c r="W549" s="269"/>
      <c r="X549" s="270"/>
      <c r="Y549" s="122" t="s">
        <v>88</v>
      </c>
      <c r="Z549" s="122"/>
    </row>
    <row r="550" spans="1:42" s="105" customFormat="1" ht="2.25" customHeight="1" x14ac:dyDescent="0.25">
      <c r="A550" s="109"/>
      <c r="O550" s="111"/>
    </row>
    <row r="551" spans="1:42" s="105" customFormat="1" ht="15" customHeight="1" x14ac:dyDescent="0.25">
      <c r="A551" s="109"/>
      <c r="B551" s="123" t="s">
        <v>238</v>
      </c>
      <c r="C551" s="124"/>
      <c r="D551" s="124"/>
      <c r="E551" s="124"/>
      <c r="F551" s="124"/>
      <c r="G551" s="124"/>
      <c r="H551" s="124"/>
      <c r="I551" s="124"/>
      <c r="J551" s="124"/>
      <c r="K551" s="124"/>
      <c r="L551" s="124"/>
      <c r="M551" s="124"/>
      <c r="N551" s="124"/>
      <c r="O551" s="124"/>
      <c r="Q551" s="294">
        <f>SUM(AG442+AG444+Z472+Z474+Z476+Z478)</f>
        <v>0</v>
      </c>
      <c r="R551" s="295"/>
      <c r="S551" s="295"/>
      <c r="T551" s="295"/>
      <c r="U551" s="295"/>
      <c r="V551" s="295"/>
      <c r="W551" s="295"/>
      <c r="X551" s="296"/>
      <c r="Y551" s="122" t="s">
        <v>88</v>
      </c>
      <c r="Z551" s="122"/>
    </row>
    <row r="552" spans="1:42" s="105" customFormat="1" ht="2.25" customHeight="1" x14ac:dyDescent="0.25">
      <c r="A552" s="109"/>
      <c r="O552" s="111"/>
    </row>
    <row r="553" spans="1:42" s="105" customFormat="1" ht="15" customHeight="1" x14ac:dyDescent="0.25">
      <c r="A553" s="109"/>
      <c r="B553" s="123" t="s">
        <v>66</v>
      </c>
      <c r="C553" s="124"/>
      <c r="D553" s="124"/>
      <c r="E553" s="124"/>
      <c r="F553" s="124"/>
      <c r="G553" s="124"/>
      <c r="H553" s="124"/>
      <c r="I553" s="124"/>
      <c r="J553" s="124"/>
      <c r="K553" s="124"/>
      <c r="L553" s="124"/>
      <c r="M553" s="124"/>
      <c r="N553" s="124"/>
      <c r="O553" s="124"/>
      <c r="Q553" s="294">
        <f>Z513</f>
        <v>0</v>
      </c>
      <c r="R553" s="295"/>
      <c r="S553" s="295"/>
      <c r="T553" s="295"/>
      <c r="U553" s="295"/>
      <c r="V553" s="295"/>
      <c r="W553" s="295"/>
      <c r="X553" s="296"/>
      <c r="Y553" s="122" t="s">
        <v>88</v>
      </c>
      <c r="Z553" s="122"/>
    </row>
    <row r="554" spans="1:42" s="105" customFormat="1" ht="2.25" customHeight="1" x14ac:dyDescent="0.25">
      <c r="A554" s="109"/>
      <c r="O554" s="111"/>
    </row>
    <row r="555" spans="1:42" s="105" customFormat="1" ht="15" customHeight="1" x14ac:dyDescent="0.25">
      <c r="A555" s="109"/>
      <c r="B555" s="123" t="s">
        <v>135</v>
      </c>
      <c r="C555" s="124"/>
      <c r="D555" s="124"/>
      <c r="E555" s="124"/>
      <c r="F555" s="124"/>
      <c r="G555" s="124"/>
      <c r="H555" s="124"/>
      <c r="I555" s="124"/>
      <c r="J555" s="124"/>
      <c r="K555" s="124"/>
      <c r="L555" s="124"/>
      <c r="M555" s="124"/>
      <c r="N555" s="124"/>
      <c r="O555" s="124"/>
      <c r="Q555" s="294">
        <f>Z515</f>
        <v>0</v>
      </c>
      <c r="R555" s="295"/>
      <c r="S555" s="295"/>
      <c r="T555" s="295"/>
      <c r="U555" s="295"/>
      <c r="V555" s="295"/>
      <c r="W555" s="295"/>
      <c r="X555" s="296"/>
      <c r="Y555" s="122" t="s">
        <v>88</v>
      </c>
      <c r="Z555" s="122"/>
    </row>
    <row r="556" spans="1:42" s="105" customFormat="1" ht="2.25" customHeight="1" x14ac:dyDescent="0.25">
      <c r="A556" s="109"/>
      <c r="O556" s="111"/>
    </row>
    <row r="557" spans="1:42" s="105" customFormat="1" ht="15" customHeight="1" x14ac:dyDescent="0.3">
      <c r="A557" s="110"/>
      <c r="B557" s="297" t="s">
        <v>239</v>
      </c>
      <c r="C557" s="234"/>
      <c r="D557" s="234"/>
      <c r="E557" s="234"/>
      <c r="F557" s="234"/>
      <c r="G557" s="234"/>
      <c r="H557" s="234"/>
      <c r="I557" s="234"/>
      <c r="J557" s="234"/>
      <c r="K557" s="234"/>
      <c r="L557" s="234"/>
      <c r="M557" s="234"/>
      <c r="N557" s="234"/>
      <c r="O557" s="234"/>
      <c r="P557" s="108"/>
      <c r="AA557" s="294">
        <f>IF(Z517&gt;0,Z517,0)</f>
        <v>0</v>
      </c>
      <c r="AB557" s="295"/>
      <c r="AC557" s="295"/>
      <c r="AD557" s="295"/>
      <c r="AE557" s="295"/>
      <c r="AF557" s="295"/>
      <c r="AG557" s="295"/>
      <c r="AH557" s="296"/>
      <c r="AI557" s="122" t="s">
        <v>88</v>
      </c>
      <c r="AJ557" s="122"/>
    </row>
    <row r="558" spans="1:42" s="105" customFormat="1" ht="2.25" customHeight="1" x14ac:dyDescent="0.25">
      <c r="A558" s="109"/>
      <c r="O558" s="111"/>
    </row>
    <row r="559" spans="1:42" s="105" customFormat="1" ht="15" customHeight="1" x14ac:dyDescent="0.25">
      <c r="A559" s="109"/>
      <c r="B559" s="123" t="s">
        <v>67</v>
      </c>
      <c r="C559" s="124"/>
      <c r="D559" s="124"/>
      <c r="E559" s="124"/>
      <c r="F559" s="124"/>
      <c r="G559" s="124"/>
      <c r="H559" s="124"/>
      <c r="I559" s="124"/>
      <c r="J559" s="124"/>
      <c r="K559" s="124"/>
      <c r="L559" s="124"/>
      <c r="M559" s="124"/>
      <c r="N559" s="124"/>
      <c r="O559" s="124"/>
    </row>
    <row r="560" spans="1:42" s="105" customFormat="1" ht="15" customHeight="1" x14ac:dyDescent="0.25">
      <c r="A560" s="109"/>
      <c r="B560" s="124"/>
      <c r="C560" s="124"/>
      <c r="D560" s="124"/>
      <c r="E560" s="124"/>
      <c r="F560" s="124"/>
      <c r="G560" s="124"/>
      <c r="H560" s="124"/>
      <c r="I560" s="124"/>
      <c r="J560" s="124"/>
      <c r="K560" s="124"/>
      <c r="L560" s="124"/>
      <c r="M560" s="124"/>
      <c r="N560" s="124"/>
      <c r="O560" s="124"/>
      <c r="Q560" s="294">
        <f>SUM(Z523,Z525,Z527,Z529)</f>
        <v>0</v>
      </c>
      <c r="R560" s="295"/>
      <c r="S560" s="295"/>
      <c r="T560" s="295"/>
      <c r="U560" s="295"/>
      <c r="V560" s="295"/>
      <c r="W560" s="295"/>
      <c r="X560" s="296"/>
      <c r="Y560" s="122" t="s">
        <v>88</v>
      </c>
      <c r="Z560" s="122"/>
    </row>
    <row r="561" spans="1:42" s="105" customFormat="1" ht="2.25" customHeight="1" x14ac:dyDescent="0.25">
      <c r="A561" s="109"/>
      <c r="B561" s="106"/>
      <c r="C561" s="106"/>
      <c r="D561" s="106"/>
      <c r="E561" s="106"/>
      <c r="F561" s="106"/>
      <c r="G561" s="106"/>
      <c r="H561" s="106"/>
      <c r="I561" s="106"/>
      <c r="J561" s="106"/>
      <c r="K561" s="106"/>
      <c r="L561" s="106"/>
      <c r="M561" s="106"/>
      <c r="N561" s="106"/>
      <c r="O561" s="106"/>
      <c r="Q561" s="113"/>
      <c r="R561" s="113"/>
      <c r="S561" s="113"/>
      <c r="T561" s="113"/>
      <c r="U561" s="113"/>
      <c r="V561" s="113"/>
      <c r="W561" s="113"/>
      <c r="X561" s="113"/>
    </row>
    <row r="562" spans="1:42" s="105" customFormat="1" ht="15" customHeight="1" x14ac:dyDescent="0.25">
      <c r="A562" s="109"/>
      <c r="B562" s="123" t="s">
        <v>240</v>
      </c>
      <c r="C562" s="124"/>
      <c r="D562" s="124"/>
      <c r="E562" s="124"/>
      <c r="F562" s="124"/>
      <c r="G562" s="124"/>
      <c r="H562" s="124"/>
      <c r="I562" s="124"/>
      <c r="J562" s="124"/>
      <c r="K562" s="124"/>
      <c r="L562" s="124"/>
      <c r="M562" s="124"/>
      <c r="N562" s="124"/>
      <c r="O562" s="124"/>
    </row>
    <row r="563" spans="1:42" s="105" customFormat="1" ht="15" customHeight="1" x14ac:dyDescent="0.25">
      <c r="A563" s="109"/>
      <c r="B563" s="124"/>
      <c r="C563" s="124"/>
      <c r="D563" s="124"/>
      <c r="E563" s="124"/>
      <c r="F563" s="124"/>
      <c r="G563" s="124"/>
      <c r="H563" s="124"/>
      <c r="I563" s="124"/>
      <c r="J563" s="124"/>
      <c r="K563" s="124"/>
      <c r="L563" s="124"/>
      <c r="M563" s="124"/>
      <c r="N563" s="124"/>
      <c r="O563" s="124"/>
      <c r="Q563" s="294">
        <f>B537</f>
        <v>0</v>
      </c>
      <c r="R563" s="295"/>
      <c r="S563" s="295"/>
      <c r="T563" s="295"/>
      <c r="U563" s="295"/>
      <c r="V563" s="295"/>
      <c r="W563" s="295"/>
      <c r="X563" s="296"/>
      <c r="Y563" s="122" t="s">
        <v>88</v>
      </c>
      <c r="Z563" s="122"/>
    </row>
    <row r="564" spans="1:42" s="105" customFormat="1" ht="2.25" customHeight="1" x14ac:dyDescent="0.25">
      <c r="A564" s="109"/>
      <c r="O564" s="111"/>
    </row>
    <row r="565" spans="1:42" s="105" customFormat="1" ht="15" customHeight="1" x14ac:dyDescent="0.3">
      <c r="A565" s="110"/>
      <c r="B565" s="123" t="s">
        <v>130</v>
      </c>
      <c r="C565" s="124"/>
      <c r="D565" s="124"/>
      <c r="E565" s="124"/>
      <c r="F565" s="124"/>
      <c r="G565" s="124"/>
      <c r="H565" s="124"/>
      <c r="I565" s="124"/>
      <c r="J565" s="124"/>
      <c r="K565" s="124"/>
      <c r="L565" s="124"/>
      <c r="M565" s="124"/>
      <c r="N565" s="124"/>
      <c r="O565" s="124"/>
      <c r="P565" s="108"/>
      <c r="Q565" s="268"/>
      <c r="R565" s="269"/>
      <c r="S565" s="269"/>
      <c r="T565" s="269"/>
      <c r="U565" s="269"/>
      <c r="V565" s="269"/>
      <c r="W565" s="269"/>
      <c r="X565" s="270"/>
      <c r="Y565" s="122" t="s">
        <v>88</v>
      </c>
      <c r="Z565" s="122"/>
      <c r="AA565" s="108"/>
      <c r="AB565" s="108"/>
      <c r="AC565" s="108"/>
      <c r="AD565" s="108"/>
      <c r="AE565" s="108"/>
      <c r="AF565" s="108"/>
      <c r="AG565" s="108"/>
      <c r="AH565" s="108"/>
      <c r="AI565" s="108"/>
      <c r="AJ565" s="108"/>
    </row>
    <row r="566" spans="1:42" s="105" customFormat="1" ht="2.25" customHeight="1" x14ac:dyDescent="0.25">
      <c r="A566" s="109"/>
      <c r="O566" s="111"/>
    </row>
    <row r="567" spans="1:42" s="105" customFormat="1" ht="15" customHeight="1" x14ac:dyDescent="0.25">
      <c r="A567" s="109"/>
      <c r="B567" s="123" t="s">
        <v>136</v>
      </c>
      <c r="C567" s="124"/>
      <c r="D567" s="124"/>
      <c r="E567" s="124"/>
      <c r="F567" s="124"/>
      <c r="G567" s="124"/>
      <c r="H567" s="124"/>
      <c r="I567" s="124"/>
      <c r="J567" s="124"/>
      <c r="K567" s="124"/>
      <c r="L567" s="124"/>
      <c r="M567" s="124"/>
      <c r="N567" s="124"/>
      <c r="O567" s="124"/>
      <c r="Q567" s="268"/>
      <c r="R567" s="269"/>
      <c r="S567" s="269"/>
      <c r="T567" s="269"/>
      <c r="U567" s="269"/>
      <c r="V567" s="269"/>
      <c r="W567" s="269"/>
      <c r="X567" s="270"/>
      <c r="Y567" s="122" t="s">
        <v>88</v>
      </c>
      <c r="Z567" s="122"/>
    </row>
    <row r="568" spans="1:42" s="105" customFormat="1" ht="2.25" customHeight="1" x14ac:dyDescent="0.25">
      <c r="A568" s="109"/>
      <c r="O568" s="111"/>
    </row>
    <row r="569" spans="1:42" s="105" customFormat="1" ht="28.2" customHeight="1" x14ac:dyDescent="0.25">
      <c r="A569" s="109"/>
      <c r="B569" s="123" t="s">
        <v>131</v>
      </c>
      <c r="C569" s="124"/>
      <c r="D569" s="124"/>
      <c r="E569" s="124"/>
      <c r="F569" s="124"/>
      <c r="G569" s="124"/>
      <c r="H569" s="124"/>
      <c r="I569" s="124"/>
      <c r="J569" s="124"/>
      <c r="K569" s="124"/>
      <c r="L569" s="124"/>
      <c r="M569" s="124"/>
      <c r="N569" s="124"/>
      <c r="O569" s="124"/>
      <c r="Q569" s="268"/>
      <c r="R569" s="269"/>
      <c r="S569" s="269"/>
      <c r="T569" s="269"/>
      <c r="U569" s="269"/>
      <c r="V569" s="269"/>
      <c r="W569" s="269"/>
      <c r="X569" s="270"/>
      <c r="Y569" s="122" t="s">
        <v>88</v>
      </c>
      <c r="Z569" s="122"/>
    </row>
    <row r="570" spans="1:42" s="105" customFormat="1" ht="2.25" customHeight="1" x14ac:dyDescent="0.25">
      <c r="A570" s="109"/>
      <c r="O570" s="111"/>
    </row>
    <row r="571" spans="1:42" s="105" customFormat="1" ht="15" customHeight="1" x14ac:dyDescent="0.25">
      <c r="A571" s="109"/>
      <c r="B571" s="123" t="s">
        <v>132</v>
      </c>
      <c r="C571" s="124"/>
      <c r="D571" s="124"/>
      <c r="E571" s="124"/>
      <c r="F571" s="124"/>
      <c r="G571" s="124"/>
      <c r="H571" s="124"/>
      <c r="I571" s="124"/>
      <c r="J571" s="124"/>
      <c r="K571" s="124"/>
      <c r="L571" s="124"/>
      <c r="M571" s="124"/>
      <c r="N571" s="124"/>
      <c r="O571" s="124"/>
      <c r="Q571" s="268"/>
      <c r="R571" s="269"/>
      <c r="S571" s="269"/>
      <c r="T571" s="269"/>
      <c r="U571" s="269"/>
      <c r="V571" s="269"/>
      <c r="W571" s="269"/>
      <c r="X571" s="270"/>
      <c r="Y571" s="122" t="s">
        <v>88</v>
      </c>
      <c r="Z571" s="122"/>
    </row>
    <row r="572" spans="1:42" s="105" customFormat="1" ht="2.25" customHeight="1" x14ac:dyDescent="0.25">
      <c r="A572" s="109"/>
      <c r="O572" s="111"/>
    </row>
    <row r="573" spans="1:42" s="105" customFormat="1" ht="15" customHeight="1" x14ac:dyDescent="0.25">
      <c r="A573" s="109"/>
      <c r="B573" s="123" t="s">
        <v>57</v>
      </c>
      <c r="C573" s="124"/>
      <c r="D573" s="124"/>
      <c r="E573" s="124"/>
      <c r="F573" s="124"/>
      <c r="G573" s="124"/>
      <c r="H573" s="124"/>
      <c r="I573" s="124"/>
      <c r="J573" s="124"/>
      <c r="K573" s="124"/>
      <c r="L573" s="124"/>
      <c r="M573" s="124"/>
      <c r="N573" s="124"/>
      <c r="O573" s="124"/>
      <c r="Q573" s="294">
        <f>SUM(Q549+Q551+Q553+Q555+Q560+Q563+Q565+Q567+Q569+Q571)</f>
        <v>0</v>
      </c>
      <c r="R573" s="295"/>
      <c r="S573" s="295"/>
      <c r="T573" s="295"/>
      <c r="U573" s="295"/>
      <c r="V573" s="295"/>
      <c r="W573" s="295"/>
      <c r="X573" s="296"/>
      <c r="Y573" s="122" t="s">
        <v>88</v>
      </c>
      <c r="Z573" s="122"/>
    </row>
    <row r="574" spans="1:42" s="18" customFormat="1" ht="12.75" customHeight="1" x14ac:dyDescent="0.25">
      <c r="A574" s="228"/>
      <c r="B574" s="228"/>
      <c r="C574" s="228"/>
      <c r="D574" s="228"/>
      <c r="E574" s="228"/>
      <c r="F574" s="228"/>
      <c r="G574" s="228"/>
      <c r="H574" s="228"/>
      <c r="I574" s="228"/>
      <c r="J574" s="228"/>
      <c r="K574" s="228"/>
      <c r="L574" s="228"/>
      <c r="M574" s="228"/>
      <c r="N574" s="228"/>
      <c r="O574" s="228"/>
      <c r="P574" s="228"/>
      <c r="Q574" s="228"/>
      <c r="R574" s="228"/>
      <c r="S574" s="228"/>
      <c r="T574" s="228"/>
      <c r="U574" s="228"/>
      <c r="V574" s="228"/>
      <c r="W574" s="228"/>
      <c r="X574" s="228"/>
      <c r="Y574" s="228"/>
      <c r="Z574" s="228"/>
      <c r="AA574" s="228"/>
      <c r="AB574" s="228"/>
      <c r="AC574" s="228"/>
      <c r="AD574" s="228"/>
      <c r="AE574" s="228"/>
      <c r="AF574" s="228"/>
      <c r="AG574" s="228"/>
      <c r="AH574" s="228"/>
      <c r="AI574" s="228"/>
      <c r="AJ574" s="228"/>
      <c r="AK574" s="228"/>
      <c r="AL574" s="228"/>
      <c r="AM574" s="228"/>
      <c r="AN574" s="228"/>
      <c r="AO574" s="228"/>
      <c r="AP574" s="228"/>
    </row>
    <row r="575" spans="1:42" s="18" customFormat="1" ht="4.5" customHeight="1" x14ac:dyDescent="0.25">
      <c r="A575" s="199"/>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c r="AN575" s="122"/>
      <c r="AO575" s="122"/>
      <c r="AP575" s="122"/>
    </row>
    <row r="576" spans="1:42" s="18" customFormat="1" ht="15" customHeight="1" x14ac:dyDescent="0.25">
      <c r="A576" s="33"/>
      <c r="B576" s="275" t="s">
        <v>91</v>
      </c>
      <c r="C576" s="275"/>
      <c r="D576" s="275"/>
      <c r="E576" s="275"/>
      <c r="F576" s="275"/>
      <c r="G576" s="275"/>
      <c r="H576" s="275"/>
      <c r="I576" s="275"/>
      <c r="J576" s="275"/>
      <c r="K576" s="275"/>
      <c r="L576" s="275"/>
      <c r="M576" s="275"/>
      <c r="N576" s="275"/>
      <c r="O576" s="275"/>
      <c r="P576" s="275"/>
      <c r="Q576" s="275"/>
      <c r="R576" s="275"/>
      <c r="S576" s="275"/>
      <c r="T576" s="275"/>
      <c r="U576" s="275"/>
      <c r="V576" s="275"/>
      <c r="W576" s="275"/>
      <c r="X576" s="275"/>
      <c r="Y576" s="275"/>
      <c r="Z576" s="275"/>
      <c r="AA576" s="275"/>
      <c r="AB576" s="275"/>
      <c r="AC576" s="275"/>
      <c r="AD576" s="275"/>
      <c r="AE576" s="275"/>
      <c r="AF576" s="275"/>
      <c r="AG576" s="275"/>
      <c r="AH576" s="275"/>
      <c r="AI576" s="275"/>
      <c r="AJ576" s="275"/>
      <c r="AK576" s="275"/>
      <c r="AL576" s="275"/>
      <c r="AM576" s="275"/>
      <c r="AN576" s="275"/>
      <c r="AO576" s="275"/>
      <c r="AP576" s="276"/>
    </row>
    <row r="577" spans="1:42" s="18" customFormat="1" ht="4.5" customHeight="1" x14ac:dyDescent="0.25">
      <c r="A577" s="33"/>
    </row>
    <row r="578" spans="1:42" s="18" customFormat="1" ht="12.75" customHeight="1" x14ac:dyDescent="0.25">
      <c r="A578" s="33">
        <v>52</v>
      </c>
      <c r="B578" s="234" t="s">
        <v>95</v>
      </c>
      <c r="C578" s="234"/>
      <c r="D578" s="234"/>
      <c r="E578" s="234"/>
      <c r="F578" s="234"/>
      <c r="G578" s="234"/>
      <c r="H578" s="234"/>
      <c r="I578" s="234"/>
      <c r="J578" s="234"/>
      <c r="K578" s="234"/>
      <c r="L578" s="234"/>
      <c r="M578" s="234"/>
      <c r="N578" s="234"/>
      <c r="O578" s="234"/>
      <c r="P578" s="234"/>
      <c r="Q578" s="234"/>
      <c r="R578" s="234"/>
      <c r="S578" s="234"/>
      <c r="T578" s="234"/>
      <c r="U578" s="234"/>
      <c r="V578" s="234"/>
      <c r="W578" s="234"/>
      <c r="X578" s="234"/>
      <c r="Y578" s="234"/>
      <c r="Z578" s="234"/>
      <c r="AA578" s="234"/>
      <c r="AB578" s="234"/>
      <c r="AC578" s="234"/>
      <c r="AD578" s="234"/>
      <c r="AE578" s="234"/>
      <c r="AF578" s="234"/>
      <c r="AG578" s="234"/>
      <c r="AH578" s="234"/>
      <c r="AI578" s="234"/>
      <c r="AJ578" s="234"/>
      <c r="AK578" s="234"/>
      <c r="AL578" s="234"/>
      <c r="AM578" s="234"/>
      <c r="AN578" s="234"/>
      <c r="AO578" s="234"/>
      <c r="AP578" s="234"/>
    </row>
    <row r="579" spans="1:42" s="18" customFormat="1" ht="12.75" customHeight="1" x14ac:dyDescent="0.25">
      <c r="A579" s="33"/>
      <c r="B579" s="234"/>
      <c r="C579" s="234"/>
      <c r="D579" s="234"/>
      <c r="E579" s="234"/>
      <c r="F579" s="234"/>
      <c r="G579" s="234"/>
      <c r="H579" s="234"/>
      <c r="I579" s="234"/>
      <c r="J579" s="234"/>
      <c r="K579" s="234"/>
      <c r="L579" s="234"/>
      <c r="M579" s="234"/>
      <c r="N579" s="234"/>
      <c r="O579" s="234"/>
      <c r="P579" s="234"/>
      <c r="Q579" s="234"/>
      <c r="R579" s="234"/>
      <c r="S579" s="234"/>
      <c r="T579" s="234"/>
      <c r="U579" s="234"/>
      <c r="V579" s="234"/>
      <c r="W579" s="234"/>
      <c r="X579" s="234"/>
      <c r="Y579" s="234"/>
      <c r="Z579" s="234"/>
      <c r="AA579" s="234"/>
      <c r="AB579" s="234"/>
      <c r="AC579" s="234"/>
      <c r="AD579" s="234"/>
      <c r="AE579" s="234"/>
      <c r="AF579" s="234"/>
      <c r="AG579" s="234"/>
      <c r="AH579" s="234"/>
      <c r="AI579" s="234"/>
      <c r="AJ579" s="234"/>
      <c r="AK579" s="234"/>
      <c r="AL579" s="234"/>
      <c r="AM579" s="234"/>
      <c r="AN579" s="234"/>
      <c r="AO579" s="234"/>
      <c r="AP579" s="234"/>
    </row>
    <row r="580" spans="1:42" s="18" customFormat="1" ht="2.25" customHeight="1" x14ac:dyDescent="0.25">
      <c r="A580" s="33"/>
    </row>
    <row r="581" spans="1:42" s="18" customFormat="1" ht="15" customHeight="1" x14ac:dyDescent="0.25">
      <c r="A581" s="33"/>
      <c r="P581" s="171" t="s">
        <v>59</v>
      </c>
      <c r="Q581" s="171"/>
      <c r="R581" s="171"/>
      <c r="S581" s="171"/>
      <c r="T581" s="171"/>
      <c r="U581" s="171"/>
      <c r="W581" s="171" t="s">
        <v>113</v>
      </c>
      <c r="X581" s="171"/>
      <c r="Y581" s="171"/>
      <c r="Z581" s="171"/>
      <c r="AA581" s="171"/>
      <c r="AB581" s="171"/>
      <c r="AD581" s="171" t="s">
        <v>60</v>
      </c>
      <c r="AE581" s="171"/>
      <c r="AF581" s="171"/>
      <c r="AG581" s="171"/>
      <c r="AH581" s="171"/>
      <c r="AI581" s="171"/>
      <c r="AK581" s="171" t="s">
        <v>61</v>
      </c>
      <c r="AL581" s="171"/>
      <c r="AM581" s="171"/>
      <c r="AN581" s="171"/>
      <c r="AO581" s="171"/>
      <c r="AP581" s="171"/>
    </row>
    <row r="582" spans="1:42" s="18" customFormat="1" ht="15" customHeight="1" x14ac:dyDescent="0.25">
      <c r="A582" s="33"/>
      <c r="P582" s="171"/>
      <c r="Q582" s="171"/>
      <c r="R582" s="171"/>
      <c r="S582" s="171"/>
      <c r="T582" s="171"/>
      <c r="U582" s="171"/>
      <c r="W582" s="171"/>
      <c r="X582" s="171"/>
      <c r="Y582" s="171"/>
      <c r="Z582" s="171"/>
      <c r="AA582" s="171"/>
      <c r="AB582" s="171"/>
      <c r="AD582" s="171"/>
      <c r="AE582" s="171"/>
      <c r="AF582" s="171"/>
      <c r="AG582" s="171"/>
      <c r="AH582" s="171"/>
      <c r="AI582" s="171"/>
      <c r="AK582" s="171"/>
      <c r="AL582" s="171"/>
      <c r="AM582" s="171"/>
      <c r="AN582" s="171"/>
      <c r="AO582" s="171"/>
      <c r="AP582" s="171"/>
    </row>
    <row r="583" spans="1:42" s="18" customFormat="1" ht="15" customHeight="1" x14ac:dyDescent="0.25">
      <c r="A583" s="33"/>
      <c r="P583" s="171"/>
      <c r="Q583" s="171"/>
      <c r="R583" s="171"/>
      <c r="S583" s="171"/>
      <c r="T583" s="171"/>
      <c r="U583" s="171"/>
      <c r="W583" s="171"/>
      <c r="X583" s="171"/>
      <c r="Y583" s="171"/>
      <c r="Z583" s="171"/>
      <c r="AA583" s="171"/>
      <c r="AB583" s="171"/>
      <c r="AD583" s="171"/>
      <c r="AE583" s="171"/>
      <c r="AF583" s="171"/>
      <c r="AG583" s="171"/>
      <c r="AH583" s="171"/>
      <c r="AI583" s="171"/>
      <c r="AK583" s="171"/>
      <c r="AL583" s="171"/>
      <c r="AM583" s="171"/>
      <c r="AN583" s="171"/>
      <c r="AO583" s="171"/>
      <c r="AP583" s="171"/>
    </row>
    <row r="584" spans="1:42" s="18" customFormat="1" ht="15" customHeight="1" x14ac:dyDescent="0.25">
      <c r="A584" s="33"/>
      <c r="P584" s="171"/>
      <c r="Q584" s="171"/>
      <c r="R584" s="171"/>
      <c r="S584" s="171"/>
      <c r="T584" s="171"/>
      <c r="U584" s="171"/>
      <c r="W584" s="171"/>
      <c r="X584" s="171"/>
      <c r="Y584" s="171"/>
      <c r="Z584" s="171"/>
      <c r="AA584" s="171"/>
      <c r="AB584" s="171"/>
      <c r="AD584" s="171"/>
      <c r="AE584" s="171"/>
      <c r="AF584" s="171"/>
      <c r="AG584" s="171"/>
      <c r="AH584" s="171"/>
      <c r="AI584" s="171"/>
      <c r="AK584" s="171"/>
      <c r="AL584" s="171"/>
      <c r="AM584" s="171"/>
      <c r="AN584" s="171"/>
      <c r="AO584" s="171"/>
      <c r="AP584" s="171"/>
    </row>
    <row r="585" spans="1:42" s="18" customFormat="1" ht="15" customHeight="1" x14ac:dyDescent="0.25">
      <c r="A585" s="33"/>
      <c r="P585" s="171"/>
      <c r="Q585" s="171"/>
      <c r="R585" s="171"/>
      <c r="S585" s="171"/>
      <c r="T585" s="171"/>
      <c r="U585" s="171"/>
      <c r="W585" s="171"/>
      <c r="X585" s="171"/>
      <c r="Y585" s="171"/>
      <c r="Z585" s="171"/>
      <c r="AA585" s="171"/>
      <c r="AB585" s="171"/>
      <c r="AD585" s="171"/>
      <c r="AE585" s="171"/>
      <c r="AF585" s="171"/>
      <c r="AG585" s="171"/>
      <c r="AH585" s="171"/>
      <c r="AI585" s="171"/>
      <c r="AK585" s="171"/>
      <c r="AL585" s="171"/>
      <c r="AM585" s="171"/>
      <c r="AN585" s="171"/>
      <c r="AO585" s="171"/>
      <c r="AP585" s="171"/>
    </row>
    <row r="586" spans="1:42" s="18" customFormat="1" ht="2.25" customHeight="1" x14ac:dyDescent="0.25">
      <c r="A586" s="33"/>
    </row>
    <row r="587" spans="1:42" s="18" customFormat="1" ht="15" customHeight="1" x14ac:dyDescent="0.25">
      <c r="A587" s="33"/>
      <c r="B587" s="123" t="s">
        <v>53</v>
      </c>
      <c r="C587" s="124"/>
      <c r="D587" s="124"/>
      <c r="E587" s="124"/>
      <c r="F587" s="124"/>
      <c r="G587" s="124"/>
      <c r="H587" s="124"/>
      <c r="I587" s="124"/>
      <c r="J587" s="124"/>
      <c r="K587" s="124"/>
      <c r="L587" s="124"/>
      <c r="M587" s="124"/>
      <c r="N587" s="124"/>
      <c r="P587" s="137">
        <f>AK380</f>
        <v>0</v>
      </c>
      <c r="Q587" s="138"/>
      <c r="R587" s="138"/>
      <c r="S587" s="139"/>
      <c r="T587" s="122" t="s">
        <v>45</v>
      </c>
      <c r="U587" s="122"/>
      <c r="W587" s="137">
        <f>J462</f>
        <v>0</v>
      </c>
      <c r="X587" s="138"/>
      <c r="Y587" s="138"/>
      <c r="Z587" s="139"/>
      <c r="AA587" s="122" t="s">
        <v>45</v>
      </c>
      <c r="AB587" s="122"/>
      <c r="AD587" s="137">
        <f>SUM(P587,W587)</f>
        <v>0</v>
      </c>
      <c r="AE587" s="138"/>
      <c r="AF587" s="138"/>
      <c r="AG587" s="139"/>
      <c r="AH587" s="122" t="s">
        <v>45</v>
      </c>
      <c r="AI587" s="122"/>
      <c r="AK587" s="137">
        <f>Q320</f>
        <v>0</v>
      </c>
      <c r="AL587" s="138"/>
      <c r="AM587" s="138"/>
      <c r="AN587" s="139"/>
      <c r="AO587" s="122" t="s">
        <v>45</v>
      </c>
      <c r="AP587" s="122"/>
    </row>
    <row r="588" spans="1:42" s="18" customFormat="1" ht="2.25" customHeight="1" x14ac:dyDescent="0.25">
      <c r="A588" s="33"/>
      <c r="N588" s="25"/>
    </row>
    <row r="589" spans="1:42" s="18" customFormat="1" ht="15" customHeight="1" x14ac:dyDescent="0.25">
      <c r="A589" s="33"/>
      <c r="B589" s="123" t="s">
        <v>134</v>
      </c>
      <c r="C589" s="124"/>
      <c r="D589" s="124"/>
      <c r="E589" s="124"/>
      <c r="F589" s="124"/>
      <c r="G589" s="124"/>
      <c r="H589" s="124"/>
      <c r="I589" s="124"/>
      <c r="J589" s="124"/>
      <c r="K589" s="124"/>
      <c r="L589" s="124"/>
      <c r="M589" s="124"/>
      <c r="N589" s="124"/>
      <c r="P589" s="137">
        <f>AK408</f>
        <v>0</v>
      </c>
      <c r="Q589" s="138"/>
      <c r="R589" s="138"/>
      <c r="S589" s="139"/>
      <c r="T589" s="122" t="s">
        <v>45</v>
      </c>
      <c r="U589" s="122"/>
      <c r="W589" s="137">
        <f>J464</f>
        <v>0</v>
      </c>
      <c r="X589" s="138"/>
      <c r="Y589" s="138"/>
      <c r="Z589" s="139"/>
      <c r="AA589" s="122" t="s">
        <v>45</v>
      </c>
      <c r="AB589" s="122"/>
      <c r="AD589" s="137">
        <f>SUM(P589,W589)</f>
        <v>0</v>
      </c>
      <c r="AE589" s="138"/>
      <c r="AF589" s="138"/>
      <c r="AG589" s="139"/>
      <c r="AH589" s="122" t="s">
        <v>45</v>
      </c>
      <c r="AI589" s="122"/>
      <c r="AK589" s="137">
        <f>B324</f>
        <v>0</v>
      </c>
      <c r="AL589" s="138"/>
      <c r="AM589" s="138"/>
      <c r="AN589" s="139"/>
      <c r="AO589" s="122" t="s">
        <v>45</v>
      </c>
      <c r="AP589" s="122"/>
    </row>
    <row r="590" spans="1:42" s="18" customFormat="1" ht="2.25" customHeight="1" x14ac:dyDescent="0.25">
      <c r="A590" s="33"/>
      <c r="N590" s="25"/>
    </row>
    <row r="591" spans="1:42" s="18" customFormat="1" ht="15" customHeight="1" x14ac:dyDescent="0.25">
      <c r="A591" s="33"/>
      <c r="B591" s="123" t="s">
        <v>54</v>
      </c>
      <c r="C591" s="124"/>
      <c r="D591" s="124"/>
      <c r="E591" s="124"/>
      <c r="F591" s="124"/>
      <c r="G591" s="124"/>
      <c r="H591" s="124"/>
      <c r="I591" s="124"/>
      <c r="J591" s="124"/>
      <c r="K591" s="124"/>
      <c r="L591" s="124"/>
      <c r="M591" s="124"/>
      <c r="N591" s="124"/>
      <c r="P591" s="137">
        <f>SUM(Q412,Q414,Q416,Q418,Q420,Q422)</f>
        <v>0</v>
      </c>
      <c r="Q591" s="138"/>
      <c r="R591" s="138"/>
      <c r="S591" s="139"/>
      <c r="T591" s="122" t="s">
        <v>45</v>
      </c>
      <c r="U591" s="122"/>
      <c r="W591" s="137">
        <f>J466</f>
        <v>0</v>
      </c>
      <c r="X591" s="138"/>
      <c r="Y591" s="138"/>
      <c r="Z591" s="139"/>
      <c r="AA591" s="122" t="s">
        <v>45</v>
      </c>
      <c r="AB591" s="122"/>
      <c r="AD591" s="137">
        <f>SUM(P591,W591)</f>
        <v>0</v>
      </c>
      <c r="AE591" s="138"/>
      <c r="AF591" s="138"/>
      <c r="AG591" s="139"/>
      <c r="AH591" s="122" t="s">
        <v>45</v>
      </c>
      <c r="AI591" s="122"/>
      <c r="AK591" s="146"/>
      <c r="AL591" s="146"/>
      <c r="AM591" s="146"/>
      <c r="AN591" s="146"/>
      <c r="AO591" s="146"/>
      <c r="AP591" s="146"/>
    </row>
    <row r="592" spans="1:42" s="18" customFormat="1" ht="2.25" customHeight="1" x14ac:dyDescent="0.25">
      <c r="A592" s="33"/>
      <c r="N592" s="25"/>
    </row>
    <row r="593" spans="1:42" s="18" customFormat="1" ht="15" customHeight="1" x14ac:dyDescent="0.25">
      <c r="A593" s="33"/>
      <c r="B593" s="123" t="s">
        <v>29</v>
      </c>
      <c r="C593" s="124"/>
      <c r="D593" s="124"/>
      <c r="E593" s="124"/>
      <c r="F593" s="124"/>
      <c r="G593" s="124"/>
      <c r="H593" s="124"/>
      <c r="I593" s="124"/>
      <c r="J593" s="124"/>
      <c r="K593" s="124"/>
      <c r="L593" s="124"/>
      <c r="M593" s="124"/>
      <c r="N593" s="124"/>
      <c r="P593" s="137">
        <f>Q426</f>
        <v>0</v>
      </c>
      <c r="Q593" s="138"/>
      <c r="R593" s="138"/>
      <c r="S593" s="139"/>
      <c r="T593" s="122" t="s">
        <v>45</v>
      </c>
      <c r="U593" s="122"/>
      <c r="W593" s="137">
        <f>Q496</f>
        <v>0</v>
      </c>
      <c r="X593" s="138"/>
      <c r="Y593" s="138"/>
      <c r="Z593" s="139"/>
      <c r="AA593" s="122" t="s">
        <v>45</v>
      </c>
      <c r="AB593" s="122"/>
      <c r="AD593" s="137">
        <f>SUM(P593,W593)</f>
        <v>0</v>
      </c>
      <c r="AE593" s="138"/>
      <c r="AF593" s="138"/>
      <c r="AG593" s="139"/>
      <c r="AH593" s="122" t="s">
        <v>45</v>
      </c>
      <c r="AI593" s="122"/>
      <c r="AK593" s="137">
        <f>Q330</f>
        <v>0</v>
      </c>
      <c r="AL593" s="138"/>
      <c r="AM593" s="138"/>
      <c r="AN593" s="139"/>
      <c r="AO593" s="122" t="s">
        <v>45</v>
      </c>
      <c r="AP593" s="122"/>
    </row>
    <row r="594" spans="1:42" s="18" customFormat="1" ht="2.25" customHeight="1" x14ac:dyDescent="0.25">
      <c r="A594" s="33"/>
      <c r="N594" s="25"/>
    </row>
    <row r="595" spans="1:42" s="18" customFormat="1" ht="27.6" customHeight="1" x14ac:dyDescent="0.25">
      <c r="A595" s="33"/>
      <c r="B595" s="123" t="s">
        <v>52</v>
      </c>
      <c r="C595" s="124"/>
      <c r="D595" s="124"/>
      <c r="E595" s="124"/>
      <c r="F595" s="124"/>
      <c r="G595" s="124"/>
      <c r="H595" s="124"/>
      <c r="I595" s="124"/>
      <c r="J595" s="124"/>
      <c r="K595" s="124"/>
      <c r="L595" s="124"/>
      <c r="M595" s="124"/>
      <c r="N595" s="124"/>
      <c r="P595" s="137">
        <f>Q430</f>
        <v>0</v>
      </c>
      <c r="Q595" s="138"/>
      <c r="R595" s="138"/>
      <c r="S595" s="139"/>
      <c r="T595" s="122" t="s">
        <v>45</v>
      </c>
      <c r="U595" s="122"/>
      <c r="W595" s="137">
        <f>Q496+Q498</f>
        <v>0</v>
      </c>
      <c r="X595" s="138"/>
      <c r="Y595" s="138"/>
      <c r="Z595" s="139"/>
      <c r="AA595" s="122" t="s">
        <v>45</v>
      </c>
      <c r="AB595" s="122"/>
      <c r="AD595" s="137">
        <f>SUM(P595,W595)</f>
        <v>0</v>
      </c>
      <c r="AE595" s="138"/>
      <c r="AF595" s="138"/>
      <c r="AG595" s="139"/>
      <c r="AH595" s="122" t="s">
        <v>45</v>
      </c>
      <c r="AI595" s="122"/>
      <c r="AK595" s="137">
        <f>Q328</f>
        <v>0</v>
      </c>
      <c r="AL595" s="138"/>
      <c r="AM595" s="138"/>
      <c r="AN595" s="139"/>
      <c r="AO595" s="122" t="s">
        <v>45</v>
      </c>
      <c r="AP595" s="122"/>
    </row>
    <row r="596" spans="1:42" s="18" customFormat="1" ht="2.25" customHeight="1" x14ac:dyDescent="0.25">
      <c r="A596" s="33"/>
      <c r="N596" s="25"/>
    </row>
    <row r="597" spans="1:42" s="18" customFormat="1" ht="15" customHeight="1" x14ac:dyDescent="0.25">
      <c r="A597" s="33"/>
      <c r="B597" s="123" t="s">
        <v>87</v>
      </c>
      <c r="C597" s="124"/>
      <c r="D597" s="124"/>
      <c r="E597" s="124"/>
      <c r="F597" s="124"/>
      <c r="G597" s="124"/>
      <c r="H597" s="124"/>
      <c r="I597" s="124"/>
      <c r="J597" s="124"/>
      <c r="K597" s="124"/>
      <c r="L597" s="124"/>
      <c r="M597" s="124"/>
      <c r="N597" s="124"/>
      <c r="P597" s="137">
        <f>Q428</f>
        <v>0</v>
      </c>
      <c r="Q597" s="138"/>
      <c r="R597" s="138"/>
      <c r="S597" s="139"/>
      <c r="T597" s="122" t="s">
        <v>45</v>
      </c>
      <c r="U597" s="122"/>
      <c r="W597" s="137">
        <f>Q500</f>
        <v>0</v>
      </c>
      <c r="X597" s="138"/>
      <c r="Y597" s="138"/>
      <c r="Z597" s="139"/>
      <c r="AA597" s="122" t="s">
        <v>45</v>
      </c>
      <c r="AB597" s="122"/>
      <c r="AD597" s="137">
        <f>SUM(P597,W597)</f>
        <v>0</v>
      </c>
      <c r="AE597" s="138"/>
      <c r="AF597" s="138"/>
      <c r="AG597" s="139"/>
      <c r="AH597" s="122" t="s">
        <v>45</v>
      </c>
      <c r="AI597" s="122"/>
      <c r="AK597" s="137">
        <f>Q332</f>
        <v>0</v>
      </c>
      <c r="AL597" s="138"/>
      <c r="AM597" s="138"/>
      <c r="AN597" s="139"/>
      <c r="AO597" s="122" t="s">
        <v>45</v>
      </c>
      <c r="AP597" s="122"/>
    </row>
    <row r="598" spans="1:42" s="18" customFormat="1" ht="2.25" customHeight="1" x14ac:dyDescent="0.25">
      <c r="A598" s="33"/>
      <c r="N598" s="25"/>
    </row>
    <row r="599" spans="1:42" s="18" customFormat="1" ht="15" customHeight="1" x14ac:dyDescent="0.25">
      <c r="A599" s="33"/>
      <c r="B599" s="123" t="s">
        <v>32</v>
      </c>
      <c r="C599" s="124"/>
      <c r="D599" s="124"/>
      <c r="E599" s="124"/>
      <c r="F599" s="124"/>
      <c r="G599" s="124"/>
      <c r="H599" s="124"/>
      <c r="I599" s="124"/>
      <c r="J599" s="124"/>
      <c r="K599" s="124"/>
      <c r="L599" s="124"/>
      <c r="M599" s="124"/>
      <c r="N599" s="124"/>
      <c r="P599" s="137">
        <f>Q432</f>
        <v>0</v>
      </c>
      <c r="Q599" s="138"/>
      <c r="R599" s="138"/>
      <c r="S599" s="139"/>
      <c r="T599" s="122" t="s">
        <v>45</v>
      </c>
      <c r="U599" s="122"/>
      <c r="W599" s="137">
        <f>Q502</f>
        <v>0</v>
      </c>
      <c r="X599" s="138"/>
      <c r="Y599" s="138"/>
      <c r="Z599" s="139"/>
      <c r="AA599" s="122" t="s">
        <v>45</v>
      </c>
      <c r="AB599" s="122"/>
      <c r="AD599" s="137">
        <f>SUM(P599,W599)</f>
        <v>0</v>
      </c>
      <c r="AE599" s="138"/>
      <c r="AF599" s="138"/>
      <c r="AG599" s="139"/>
      <c r="AH599" s="122" t="s">
        <v>45</v>
      </c>
      <c r="AI599" s="122"/>
      <c r="AK599" s="137">
        <f>Q334</f>
        <v>0</v>
      </c>
      <c r="AL599" s="138"/>
      <c r="AM599" s="138"/>
      <c r="AN599" s="139"/>
      <c r="AO599" s="122" t="s">
        <v>45</v>
      </c>
      <c r="AP599" s="122"/>
    </row>
    <row r="600" spans="1:42" s="18" customFormat="1" ht="4.5" customHeight="1" x14ac:dyDescent="0.25">
      <c r="A600" s="12"/>
    </row>
    <row r="601" spans="1:42" s="18" customFormat="1" ht="15" customHeight="1" x14ac:dyDescent="0.25">
      <c r="A601" s="33"/>
      <c r="B601" s="154" t="s">
        <v>89</v>
      </c>
      <c r="C601" s="154"/>
      <c r="D601" s="154"/>
      <c r="E601" s="154"/>
      <c r="F601" s="154"/>
      <c r="G601" s="154"/>
      <c r="H601" s="154"/>
      <c r="I601" s="154"/>
      <c r="J601" s="154"/>
      <c r="K601" s="154"/>
      <c r="L601" s="154"/>
      <c r="M601" s="154"/>
      <c r="N601" s="154"/>
      <c r="O601" s="154"/>
      <c r="P601" s="154"/>
      <c r="Q601" s="154"/>
      <c r="R601" s="154"/>
      <c r="S601" s="154"/>
      <c r="T601" s="154"/>
      <c r="U601" s="154"/>
      <c r="V601" s="154"/>
      <c r="W601" s="154"/>
      <c r="X601" s="154"/>
      <c r="Y601" s="154"/>
      <c r="Z601" s="154"/>
      <c r="AA601" s="154"/>
      <c r="AB601" s="154"/>
      <c r="AC601" s="154"/>
      <c r="AD601" s="154"/>
      <c r="AE601" s="154"/>
      <c r="AF601" s="154"/>
      <c r="AG601" s="154"/>
      <c r="AH601" s="154"/>
      <c r="AI601" s="154"/>
      <c r="AJ601" s="154"/>
      <c r="AK601" s="154"/>
      <c r="AL601" s="154"/>
      <c r="AM601" s="154"/>
      <c r="AN601" s="154"/>
      <c r="AO601" s="154"/>
      <c r="AP601" s="155"/>
    </row>
    <row r="602" spans="1:42" s="18" customFormat="1" ht="4.5" customHeight="1" x14ac:dyDescent="0.25">
      <c r="A602" s="33"/>
    </row>
    <row r="603" spans="1:42" s="18" customFormat="1" ht="26.4" customHeight="1" x14ac:dyDescent="0.25">
      <c r="A603" s="33">
        <v>53</v>
      </c>
      <c r="B603" s="153" t="s">
        <v>228</v>
      </c>
      <c r="C603" s="153"/>
      <c r="D603" s="153"/>
      <c r="E603" s="153"/>
      <c r="F603" s="153"/>
      <c r="G603" s="153"/>
      <c r="H603" s="153"/>
      <c r="I603" s="153"/>
      <c r="J603" s="153"/>
      <c r="K603" s="153"/>
      <c r="L603" s="153"/>
      <c r="M603" s="153"/>
      <c r="N603" s="153"/>
      <c r="O603" s="153"/>
      <c r="P603" s="153"/>
      <c r="Q603" s="153"/>
      <c r="R603" s="153"/>
      <c r="S603" s="153"/>
      <c r="T603" s="153"/>
      <c r="U603" s="153"/>
      <c r="V603" s="153"/>
      <c r="W603" s="153"/>
      <c r="X603" s="153"/>
      <c r="Y603" s="153"/>
      <c r="Z603" s="153"/>
      <c r="AA603" s="153"/>
      <c r="AB603" s="153"/>
      <c r="AC603" s="153"/>
      <c r="AD603" s="153"/>
      <c r="AE603" s="153"/>
      <c r="AF603" s="153"/>
      <c r="AG603" s="153"/>
      <c r="AH603" s="153"/>
      <c r="AI603" s="153"/>
      <c r="AJ603" s="153"/>
      <c r="AK603" s="153"/>
      <c r="AL603" s="153"/>
      <c r="AM603" s="153"/>
      <c r="AN603" s="153"/>
      <c r="AO603" s="153"/>
      <c r="AP603" s="153"/>
    </row>
    <row r="604" spans="1:42" s="18" customFormat="1" ht="2.25" customHeight="1" x14ac:dyDescent="0.25">
      <c r="A604" s="33"/>
    </row>
    <row r="605" spans="1:42" s="18" customFormat="1" ht="15" customHeight="1" x14ac:dyDescent="0.25">
      <c r="A605" s="33">
        <v>54</v>
      </c>
      <c r="B605" s="130" t="s">
        <v>90</v>
      </c>
      <c r="C605" s="124"/>
      <c r="D605" s="124"/>
      <c r="E605" s="124"/>
      <c r="F605" s="124"/>
      <c r="G605" s="124"/>
      <c r="H605" s="124"/>
      <c r="I605" s="124"/>
      <c r="J605" s="124"/>
      <c r="K605" s="124"/>
      <c r="L605" s="124"/>
      <c r="M605" s="124"/>
      <c r="N605" s="124"/>
      <c r="O605" s="124"/>
      <c r="P605" s="124"/>
      <c r="Q605" s="124"/>
      <c r="R605" s="124"/>
      <c r="S605" s="124"/>
      <c r="T605" s="124"/>
      <c r="U605" s="124"/>
      <c r="V605" s="124"/>
      <c r="W605" s="124"/>
      <c r="X605" s="124"/>
      <c r="Y605" s="124"/>
      <c r="Z605" s="124"/>
      <c r="AA605" s="124"/>
      <c r="AB605" s="124"/>
      <c r="AC605" s="124"/>
      <c r="AD605" s="124"/>
      <c r="AE605" s="124"/>
      <c r="AF605" s="124"/>
      <c r="AG605" s="124"/>
      <c r="AH605" s="124"/>
      <c r="AI605" s="124"/>
      <c r="AJ605" s="124"/>
      <c r="AK605" s="124"/>
      <c r="AL605" s="124"/>
      <c r="AM605" s="124"/>
      <c r="AN605" s="124"/>
      <c r="AO605" s="124"/>
      <c r="AP605" s="124"/>
    </row>
    <row r="606" spans="1:42" s="18" customFormat="1" ht="2.25" customHeight="1" x14ac:dyDescent="0.25">
      <c r="A606" s="33"/>
    </row>
    <row r="607" spans="1:42" s="18" customFormat="1" ht="2.25" customHeight="1" x14ac:dyDescent="0.25">
      <c r="A607" s="33"/>
      <c r="B607" s="8"/>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c r="AA607" s="19"/>
      <c r="AB607" s="19"/>
      <c r="AC607" s="19"/>
      <c r="AD607" s="19"/>
      <c r="AE607" s="19"/>
      <c r="AF607" s="19"/>
      <c r="AG607" s="19"/>
      <c r="AH607" s="19"/>
      <c r="AI607" s="19"/>
      <c r="AJ607" s="19"/>
      <c r="AK607" s="19"/>
      <c r="AL607" s="19"/>
      <c r="AM607" s="19"/>
      <c r="AN607" s="19"/>
      <c r="AO607" s="19"/>
      <c r="AP607" s="19"/>
    </row>
    <row r="608" spans="1:42" s="18" customFormat="1" ht="12.75" customHeight="1" x14ac:dyDescent="0.25">
      <c r="A608" s="33"/>
      <c r="C608" s="122" t="s">
        <v>149</v>
      </c>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c r="AN608" s="122"/>
      <c r="AO608" s="122"/>
      <c r="AP608" s="122"/>
    </row>
    <row r="609" spans="1:42" s="18" customFormat="1" ht="2.25" customHeight="1" x14ac:dyDescent="0.25">
      <c r="A609" s="33"/>
      <c r="B609" s="8"/>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c r="AA609" s="19"/>
      <c r="AB609" s="19"/>
      <c r="AC609" s="19"/>
      <c r="AD609" s="19"/>
      <c r="AE609" s="19"/>
      <c r="AF609" s="19"/>
      <c r="AG609" s="19"/>
      <c r="AH609" s="19"/>
      <c r="AI609" s="19"/>
      <c r="AJ609" s="19"/>
      <c r="AK609" s="19"/>
      <c r="AL609" s="19"/>
      <c r="AM609" s="19"/>
      <c r="AN609" s="19"/>
      <c r="AO609" s="19"/>
      <c r="AP609" s="19"/>
    </row>
    <row r="610" spans="1:42" s="18" customFormat="1" ht="12.75" customHeight="1" x14ac:dyDescent="0.25">
      <c r="A610" s="33"/>
      <c r="C610" s="122" t="s">
        <v>150</v>
      </c>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c r="AN610" s="122"/>
      <c r="AO610" s="122"/>
      <c r="AP610" s="122"/>
    </row>
    <row r="611" spans="1:42" s="18" customFormat="1" ht="2.25" customHeight="1" x14ac:dyDescent="0.25">
      <c r="A611" s="33"/>
    </row>
    <row r="612" spans="1:42" s="18" customFormat="1" ht="12.75" customHeight="1" x14ac:dyDescent="0.25">
      <c r="A612" s="33"/>
      <c r="C612" s="122" t="s">
        <v>151</v>
      </c>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c r="AN612" s="122"/>
      <c r="AO612" s="122"/>
      <c r="AP612" s="122"/>
    </row>
    <row r="613" spans="1:42" s="18" customFormat="1" ht="2.25" customHeight="1" x14ac:dyDescent="0.25">
      <c r="A613" s="33"/>
    </row>
    <row r="614" spans="1:42" s="18" customFormat="1" ht="12.75" customHeight="1" x14ac:dyDescent="0.25">
      <c r="A614" s="33"/>
      <c r="C614" s="122" t="s">
        <v>114</v>
      </c>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c r="AN614" s="122"/>
      <c r="AO614" s="122"/>
      <c r="AP614" s="122"/>
    </row>
    <row r="615" spans="1:42" s="18" customFormat="1" ht="2.25" customHeight="1" x14ac:dyDescent="0.25">
      <c r="A615" s="33"/>
    </row>
    <row r="616" spans="1:42" s="18" customFormat="1" ht="12.75" customHeight="1" x14ac:dyDescent="0.25">
      <c r="A616" s="33"/>
      <c r="C616" s="122" t="s">
        <v>152</v>
      </c>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c r="AN616" s="122"/>
      <c r="AO616" s="122"/>
      <c r="AP616" s="122"/>
    </row>
    <row r="617" spans="1:42" s="18" customFormat="1" ht="2.25" customHeight="1" x14ac:dyDescent="0.25">
      <c r="A617" s="33"/>
    </row>
    <row r="618" spans="1:42" s="18" customFormat="1" ht="12.75" customHeight="1" x14ac:dyDescent="0.25">
      <c r="A618" s="33"/>
      <c r="C618" s="122" t="s">
        <v>115</v>
      </c>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c r="AN618" s="122"/>
      <c r="AO618" s="122"/>
      <c r="AP618" s="122"/>
    </row>
    <row r="619" spans="1:42" s="18" customFormat="1" ht="2.25" customHeight="1" x14ac:dyDescent="0.25">
      <c r="A619" s="33"/>
    </row>
    <row r="620" spans="1:42" s="18" customFormat="1" ht="12.75" customHeight="1" x14ac:dyDescent="0.25">
      <c r="A620" s="33"/>
      <c r="C620" s="122" t="s">
        <v>153</v>
      </c>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c r="AN620" s="122"/>
      <c r="AO620" s="122"/>
      <c r="AP620" s="122"/>
    </row>
    <row r="621" spans="1:42" s="18" customFormat="1" ht="2.25" customHeight="1" x14ac:dyDescent="0.25">
      <c r="A621" s="33"/>
    </row>
    <row r="622" spans="1:42" s="3" customFormat="1" ht="12.75" customHeight="1" x14ac:dyDescent="0.3">
      <c r="A622" s="66"/>
      <c r="C622" s="208" t="s">
        <v>156</v>
      </c>
      <c r="D622" s="208"/>
      <c r="E622" s="208"/>
      <c r="F622" s="208"/>
      <c r="G622" s="208"/>
      <c r="H622" s="208"/>
      <c r="I622" s="208"/>
      <c r="J622" s="208"/>
      <c r="K622" s="208"/>
      <c r="L622" s="208"/>
      <c r="M622" s="208"/>
      <c r="N622" s="208"/>
      <c r="O622" s="208"/>
      <c r="P622" s="208"/>
      <c r="Q622" s="208"/>
      <c r="R622" s="208"/>
      <c r="S622" s="208"/>
      <c r="T622" s="208"/>
      <c r="U622" s="208"/>
      <c r="V622" s="208"/>
      <c r="W622" s="208"/>
      <c r="X622" s="208"/>
      <c r="Y622" s="208"/>
      <c r="Z622" s="208"/>
      <c r="AA622" s="208"/>
      <c r="AB622" s="208"/>
      <c r="AC622" s="208"/>
      <c r="AD622" s="208"/>
      <c r="AE622" s="208"/>
      <c r="AF622" s="208"/>
      <c r="AG622" s="208"/>
      <c r="AH622" s="208"/>
      <c r="AI622" s="208"/>
      <c r="AJ622" s="208"/>
      <c r="AK622" s="208"/>
      <c r="AL622" s="208"/>
      <c r="AM622" s="208"/>
      <c r="AN622" s="208"/>
      <c r="AO622" s="208"/>
      <c r="AP622" s="208"/>
    </row>
    <row r="623" spans="1:42" s="3" customFormat="1" ht="2.25" customHeight="1" x14ac:dyDescent="0.3">
      <c r="A623" s="66"/>
    </row>
    <row r="624" spans="1:42" s="18" customFormat="1" ht="12.75" customHeight="1" x14ac:dyDescent="0.25">
      <c r="A624" s="33"/>
      <c r="C624" s="122" t="s">
        <v>164</v>
      </c>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c r="AN624" s="122"/>
      <c r="AO624" s="122"/>
      <c r="AP624" s="122"/>
    </row>
    <row r="625" spans="1:42" s="18" customFormat="1" ht="2.25" customHeight="1" x14ac:dyDescent="0.25">
      <c r="A625" s="33"/>
    </row>
    <row r="626" spans="1:42" s="18" customFormat="1" ht="12.75" customHeight="1" x14ac:dyDescent="0.25">
      <c r="A626" s="33"/>
      <c r="C626" s="122" t="s">
        <v>154</v>
      </c>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c r="AN626" s="122"/>
      <c r="AO626" s="122"/>
      <c r="AP626" s="122"/>
    </row>
    <row r="627" spans="1:42" s="18" customFormat="1" ht="2.25" customHeight="1" x14ac:dyDescent="0.25">
      <c r="A627" s="33"/>
    </row>
    <row r="628" spans="1:42" s="18" customFormat="1" ht="12.75" customHeight="1" x14ac:dyDescent="0.25">
      <c r="A628" s="33"/>
      <c r="C628" s="122" t="s">
        <v>116</v>
      </c>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c r="AN628" s="122"/>
      <c r="AO628" s="122"/>
      <c r="AP628" s="122"/>
    </row>
    <row r="629" spans="1:42" s="18" customFormat="1" ht="2.25" customHeight="1" x14ac:dyDescent="0.25">
      <c r="A629" s="33"/>
    </row>
    <row r="630" spans="1:42" s="18" customFormat="1" ht="26.25" customHeight="1" x14ac:dyDescent="0.25">
      <c r="A630" s="33"/>
      <c r="C630" s="145" t="s">
        <v>192</v>
      </c>
      <c r="D630" s="207"/>
      <c r="E630" s="207"/>
      <c r="F630" s="207"/>
      <c r="G630" s="207"/>
      <c r="H630" s="207"/>
      <c r="I630" s="207"/>
      <c r="J630" s="207"/>
      <c r="K630" s="207"/>
      <c r="L630" s="207"/>
      <c r="M630" s="207"/>
      <c r="N630" s="207"/>
      <c r="O630" s="207"/>
      <c r="P630" s="207"/>
      <c r="Q630" s="207"/>
      <c r="R630" s="207"/>
      <c r="S630" s="207"/>
      <c r="T630" s="207"/>
      <c r="U630" s="207"/>
      <c r="V630" s="207"/>
      <c r="W630" s="207"/>
      <c r="X630" s="207"/>
      <c r="Y630" s="207"/>
      <c r="Z630" s="207"/>
      <c r="AA630" s="207"/>
      <c r="AB630" s="207"/>
      <c r="AC630" s="207"/>
      <c r="AD630" s="207"/>
      <c r="AE630" s="207"/>
      <c r="AF630" s="207"/>
      <c r="AG630" s="207"/>
      <c r="AH630" s="207"/>
      <c r="AI630" s="207"/>
      <c r="AJ630" s="207"/>
      <c r="AK630" s="207"/>
      <c r="AL630" s="207"/>
      <c r="AM630" s="207"/>
      <c r="AN630" s="207"/>
      <c r="AO630" s="207"/>
      <c r="AP630" s="207"/>
    </row>
    <row r="631" spans="1:42" s="18" customFormat="1" ht="2.25" customHeight="1" x14ac:dyDescent="0.25">
      <c r="A631" s="33"/>
    </row>
    <row r="632" spans="1:42" s="18" customFormat="1" ht="12.75" customHeight="1" x14ac:dyDescent="0.25">
      <c r="A632" s="33"/>
      <c r="C632" s="122" t="s">
        <v>193</v>
      </c>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c r="AN632" s="122"/>
      <c r="AO632" s="122"/>
      <c r="AP632" s="122"/>
    </row>
    <row r="633" spans="1:42" s="18" customFormat="1" ht="2.25" customHeight="1" x14ac:dyDescent="0.25">
      <c r="A633" s="33"/>
    </row>
    <row r="634" spans="1:42" s="12" customFormat="1" ht="33" customHeight="1" x14ac:dyDescent="0.25">
      <c r="A634" s="33"/>
      <c r="C634" s="145" t="s">
        <v>155</v>
      </c>
      <c r="D634" s="207"/>
      <c r="E634" s="207"/>
      <c r="F634" s="207"/>
      <c r="G634" s="207"/>
      <c r="H634" s="207"/>
      <c r="I634" s="207"/>
      <c r="J634" s="207"/>
      <c r="K634" s="207"/>
      <c r="L634" s="207"/>
      <c r="M634" s="207"/>
      <c r="N634" s="207"/>
      <c r="O634" s="207"/>
      <c r="P634" s="207"/>
      <c r="Q634" s="207"/>
      <c r="R634" s="207"/>
      <c r="S634" s="207"/>
      <c r="T634" s="207"/>
      <c r="U634" s="207"/>
      <c r="V634" s="207"/>
      <c r="W634" s="207"/>
      <c r="X634" s="207"/>
      <c r="Y634" s="207"/>
      <c r="Z634" s="207"/>
      <c r="AA634" s="207"/>
      <c r="AB634" s="207"/>
      <c r="AC634" s="207"/>
      <c r="AD634" s="207"/>
      <c r="AE634" s="207"/>
      <c r="AF634" s="207"/>
      <c r="AG634" s="207"/>
      <c r="AH634" s="207"/>
      <c r="AI634" s="207"/>
      <c r="AJ634" s="207"/>
      <c r="AK634" s="207"/>
      <c r="AL634" s="207"/>
      <c r="AM634" s="207"/>
      <c r="AN634" s="207"/>
      <c r="AO634" s="207"/>
      <c r="AP634" s="207"/>
    </row>
    <row r="635" spans="1:42" s="18" customFormat="1" ht="15" customHeight="1" x14ac:dyDescent="0.25">
      <c r="A635" s="29"/>
      <c r="B635" s="154" t="s">
        <v>41</v>
      </c>
      <c r="C635" s="154"/>
      <c r="D635" s="154"/>
      <c r="E635" s="154"/>
      <c r="F635" s="154"/>
      <c r="G635" s="154"/>
      <c r="H635" s="154"/>
      <c r="I635" s="154"/>
      <c r="J635" s="154"/>
      <c r="K635" s="154"/>
      <c r="L635" s="154"/>
      <c r="M635" s="154"/>
      <c r="N635" s="154"/>
      <c r="O635" s="154"/>
      <c r="P635" s="154"/>
      <c r="Q635" s="154"/>
      <c r="R635" s="154"/>
      <c r="S635" s="154"/>
      <c r="T635" s="154"/>
      <c r="U635" s="154"/>
      <c r="V635" s="154"/>
      <c r="W635" s="154"/>
      <c r="X635" s="154"/>
      <c r="Y635" s="154"/>
      <c r="Z635" s="154"/>
      <c r="AA635" s="154"/>
      <c r="AB635" s="154"/>
      <c r="AC635" s="154"/>
      <c r="AD635" s="154"/>
      <c r="AE635" s="154"/>
      <c r="AF635" s="154"/>
      <c r="AG635" s="154"/>
      <c r="AH635" s="154"/>
      <c r="AI635" s="154"/>
      <c r="AJ635" s="154"/>
      <c r="AK635" s="154"/>
      <c r="AL635" s="154"/>
      <c r="AM635" s="154"/>
      <c r="AN635" s="154"/>
      <c r="AO635" s="154"/>
      <c r="AP635" s="155"/>
    </row>
    <row r="636" spans="1:42" s="18" customFormat="1" ht="4.5" customHeight="1" x14ac:dyDescent="0.25">
      <c r="A636" s="29"/>
    </row>
    <row r="637" spans="1:42" s="18" customFormat="1" ht="27" customHeight="1" x14ac:dyDescent="0.25">
      <c r="A637" s="85">
        <v>55</v>
      </c>
      <c r="B637" s="144" t="s">
        <v>241</v>
      </c>
      <c r="C637" s="280"/>
      <c r="D637" s="280"/>
      <c r="E637" s="280"/>
      <c r="F637" s="280"/>
      <c r="G637" s="280"/>
      <c r="H637" s="280"/>
      <c r="I637" s="280"/>
      <c r="J637" s="280"/>
      <c r="K637" s="280"/>
      <c r="L637" s="280"/>
      <c r="M637" s="280"/>
      <c r="N637" s="280"/>
      <c r="O637" s="280"/>
      <c r="P637" s="280"/>
      <c r="Q637" s="280"/>
      <c r="R637" s="280"/>
      <c r="S637" s="280"/>
      <c r="T637" s="280"/>
      <c r="U637" s="280"/>
      <c r="V637" s="280"/>
      <c r="W637" s="280"/>
      <c r="X637" s="280"/>
      <c r="Y637" s="280"/>
      <c r="Z637" s="280"/>
      <c r="AA637" s="280"/>
      <c r="AB637" s="280"/>
      <c r="AC637" s="280"/>
      <c r="AD637" s="280"/>
      <c r="AE637" s="280"/>
      <c r="AF637" s="280"/>
      <c r="AG637" s="280"/>
      <c r="AH637" s="280"/>
      <c r="AI637" s="280"/>
      <c r="AJ637" s="280"/>
      <c r="AK637" s="280"/>
      <c r="AL637" s="280"/>
      <c r="AM637" s="280"/>
      <c r="AN637" s="280"/>
      <c r="AO637" s="280"/>
      <c r="AP637" s="280"/>
    </row>
    <row r="638" spans="1:42" s="71" customFormat="1" ht="17.25" customHeight="1" x14ac:dyDescent="0.25">
      <c r="A638" s="78"/>
      <c r="B638" s="203" t="s">
        <v>215</v>
      </c>
      <c r="C638" s="203"/>
      <c r="D638" s="203"/>
      <c r="E638" s="203"/>
      <c r="F638" s="203"/>
      <c r="G638" s="203"/>
      <c r="H638" s="203"/>
      <c r="I638" s="203"/>
      <c r="J638" s="203"/>
      <c r="K638" s="203"/>
      <c r="L638" s="203"/>
      <c r="M638" s="203"/>
      <c r="N638" s="203"/>
      <c r="O638" s="203"/>
      <c r="P638" s="203"/>
      <c r="Q638" s="203"/>
      <c r="R638" s="203"/>
      <c r="S638" s="203"/>
      <c r="T638" s="203"/>
      <c r="U638" s="203"/>
      <c r="V638" s="203"/>
      <c r="W638" s="203"/>
      <c r="X638" s="203"/>
      <c r="Y638" s="203"/>
      <c r="Z638" s="203"/>
      <c r="AA638" s="203"/>
      <c r="AB638" s="203"/>
      <c r="AC638" s="203"/>
      <c r="AD638" s="203"/>
      <c r="AE638" s="203"/>
      <c r="AF638" s="203"/>
      <c r="AG638" s="203"/>
      <c r="AH638" s="203"/>
      <c r="AI638" s="203"/>
      <c r="AJ638" s="203"/>
      <c r="AK638" s="203"/>
      <c r="AL638" s="203"/>
      <c r="AM638" s="203"/>
      <c r="AN638" s="203"/>
      <c r="AO638" s="203"/>
      <c r="AP638" s="203"/>
    </row>
    <row r="639" spans="1:42" s="18" customFormat="1" ht="15" customHeight="1" x14ac:dyDescent="0.3">
      <c r="A639" s="29"/>
      <c r="B639" s="123" t="s">
        <v>23</v>
      </c>
      <c r="C639" s="123"/>
      <c r="D639" s="123"/>
      <c r="E639" s="123"/>
      <c r="F639" s="123"/>
      <c r="G639" s="123"/>
      <c r="H639" s="123"/>
      <c r="I639" s="123"/>
      <c r="J639" s="123"/>
      <c r="K639" s="123"/>
      <c r="L639" s="123"/>
      <c r="M639" s="123"/>
      <c r="O639" s="328" t="s">
        <v>24</v>
      </c>
      <c r="P639" s="329"/>
      <c r="Q639" s="7"/>
      <c r="R639" s="7"/>
      <c r="T639" s="328" t="s">
        <v>25</v>
      </c>
      <c r="U639" s="328"/>
      <c r="V639" s="329"/>
      <c r="W639" s="7"/>
      <c r="X639" s="7"/>
      <c r="Y639" s="5"/>
      <c r="Z639" s="328" t="s">
        <v>26</v>
      </c>
      <c r="AA639" s="328"/>
      <c r="AB639" s="7"/>
      <c r="AC639" s="7"/>
      <c r="AD639" s="7"/>
      <c r="AE639" s="7"/>
    </row>
    <row r="640" spans="1:42" s="18" customFormat="1" ht="2.25" customHeight="1" x14ac:dyDescent="0.25">
      <c r="A640" s="29"/>
    </row>
    <row r="641" spans="1:42" s="18" customFormat="1" ht="15" customHeight="1" x14ac:dyDescent="0.25">
      <c r="A641" s="29"/>
      <c r="O641" s="209"/>
      <c r="P641" s="210"/>
      <c r="Q641" s="210"/>
      <c r="R641" s="210"/>
      <c r="S641" s="210"/>
      <c r="T641" s="210"/>
      <c r="U641" s="210"/>
      <c r="V641" s="210"/>
      <c r="W641" s="210"/>
      <c r="X641" s="210"/>
      <c r="Y641" s="210"/>
      <c r="Z641" s="210"/>
      <c r="AA641" s="210"/>
      <c r="AB641" s="210"/>
      <c r="AC641" s="210"/>
      <c r="AD641" s="210"/>
      <c r="AE641" s="210"/>
      <c r="AF641" s="210"/>
      <c r="AG641" s="210"/>
      <c r="AH641" s="211"/>
    </row>
    <row r="642" spans="1:42" s="18" customFormat="1" ht="2.25" customHeight="1" x14ac:dyDescent="0.25">
      <c r="A642" s="29"/>
      <c r="O642" s="212"/>
      <c r="P642" s="213"/>
      <c r="Q642" s="213"/>
      <c r="R642" s="213"/>
      <c r="S642" s="213"/>
      <c r="T642" s="213"/>
      <c r="U642" s="213"/>
      <c r="V642" s="213"/>
      <c r="W642" s="213"/>
      <c r="X642" s="213"/>
      <c r="Y642" s="213"/>
      <c r="Z642" s="213"/>
      <c r="AA642" s="213"/>
      <c r="AB642" s="213"/>
      <c r="AC642" s="213"/>
      <c r="AD642" s="213"/>
      <c r="AE642" s="213"/>
      <c r="AF642" s="213"/>
      <c r="AG642" s="213"/>
      <c r="AH642" s="214"/>
    </row>
    <row r="643" spans="1:42" s="18" customFormat="1" ht="15" customHeight="1" x14ac:dyDescent="0.25">
      <c r="A643" s="29"/>
      <c r="O643" s="212"/>
      <c r="P643" s="213"/>
      <c r="Q643" s="213"/>
      <c r="R643" s="213"/>
      <c r="S643" s="213"/>
      <c r="T643" s="213"/>
      <c r="U643" s="213"/>
      <c r="V643" s="213"/>
      <c r="W643" s="213"/>
      <c r="X643" s="213"/>
      <c r="Y643" s="213"/>
      <c r="Z643" s="213"/>
      <c r="AA643" s="213"/>
      <c r="AB643" s="213"/>
      <c r="AC643" s="213"/>
      <c r="AD643" s="213"/>
      <c r="AE643" s="213"/>
      <c r="AF643" s="213"/>
      <c r="AG643" s="213"/>
      <c r="AH643" s="214"/>
    </row>
    <row r="644" spans="1:42" s="18" customFormat="1" ht="2.25" customHeight="1" x14ac:dyDescent="0.25">
      <c r="A644" s="29"/>
      <c r="O644" s="212"/>
      <c r="P644" s="213"/>
      <c r="Q644" s="213"/>
      <c r="R644" s="213"/>
      <c r="S644" s="213"/>
      <c r="T644" s="213"/>
      <c r="U644" s="213"/>
      <c r="V644" s="213"/>
      <c r="W644" s="213"/>
      <c r="X644" s="213"/>
      <c r="Y644" s="213"/>
      <c r="Z644" s="213"/>
      <c r="AA644" s="213"/>
      <c r="AB644" s="213"/>
      <c r="AC644" s="213"/>
      <c r="AD644" s="213"/>
      <c r="AE644" s="213"/>
      <c r="AF644" s="213"/>
      <c r="AG644" s="213"/>
      <c r="AH644" s="214"/>
    </row>
    <row r="645" spans="1:42" s="18" customFormat="1" ht="44.4" customHeight="1" x14ac:dyDescent="0.25">
      <c r="A645" s="29"/>
      <c r="B645" s="123" t="s">
        <v>27</v>
      </c>
      <c r="C645" s="123"/>
      <c r="D645" s="123"/>
      <c r="E645" s="123"/>
      <c r="F645" s="123"/>
      <c r="G645" s="123"/>
      <c r="H645" s="123"/>
      <c r="I645" s="123"/>
      <c r="J645" s="123"/>
      <c r="K645" s="123"/>
      <c r="L645" s="123"/>
      <c r="M645" s="123"/>
      <c r="O645" s="215"/>
      <c r="P645" s="216"/>
      <c r="Q645" s="216"/>
      <c r="R645" s="216"/>
      <c r="S645" s="216"/>
      <c r="T645" s="216"/>
      <c r="U645" s="216"/>
      <c r="V645" s="216"/>
      <c r="W645" s="216"/>
      <c r="X645" s="216"/>
      <c r="Y645" s="216"/>
      <c r="Z645" s="216"/>
      <c r="AA645" s="216"/>
      <c r="AB645" s="216"/>
      <c r="AC645" s="216"/>
      <c r="AD645" s="216"/>
      <c r="AE645" s="216"/>
      <c r="AF645" s="216"/>
      <c r="AG645" s="216"/>
      <c r="AH645" s="217"/>
    </row>
    <row r="646" spans="1:42" s="18" customFormat="1" ht="2.25" customHeight="1" x14ac:dyDescent="0.25">
      <c r="A646" s="29"/>
    </row>
    <row r="647" spans="1:42" s="18" customFormat="1" ht="15" customHeight="1" x14ac:dyDescent="0.25">
      <c r="A647" s="29"/>
      <c r="B647" s="156" t="s">
        <v>102</v>
      </c>
      <c r="C647" s="156"/>
      <c r="D647" s="156"/>
      <c r="E647" s="156"/>
      <c r="F647" s="156"/>
      <c r="G647" s="156"/>
      <c r="H647" s="156"/>
      <c r="I647" s="156"/>
      <c r="J647" s="156"/>
      <c r="K647" s="156"/>
      <c r="L647" s="156"/>
      <c r="M647" s="156"/>
      <c r="O647" s="218"/>
      <c r="P647" s="126"/>
      <c r="Q647" s="126"/>
      <c r="R647" s="126"/>
      <c r="S647" s="126"/>
      <c r="T647" s="126"/>
      <c r="U647" s="126"/>
      <c r="V647" s="126"/>
      <c r="W647" s="126"/>
      <c r="X647" s="126"/>
      <c r="Y647" s="126"/>
      <c r="Z647" s="126"/>
      <c r="AA647" s="126"/>
      <c r="AB647" s="126"/>
      <c r="AC647" s="126"/>
      <c r="AD647" s="126"/>
      <c r="AE647" s="126"/>
      <c r="AF647" s="126"/>
      <c r="AG647" s="126"/>
      <c r="AH647" s="127"/>
    </row>
    <row r="648" spans="1:42" s="18" customFormat="1" ht="2.25" customHeight="1" x14ac:dyDescent="0.25"/>
    <row r="649" spans="1:42" s="18" customFormat="1" ht="15" customHeight="1" x14ac:dyDescent="0.25">
      <c r="A649" s="29"/>
      <c r="B649" s="156" t="s">
        <v>43</v>
      </c>
      <c r="C649" s="156"/>
      <c r="D649" s="156"/>
      <c r="E649" s="156"/>
      <c r="F649" s="156"/>
      <c r="G649" s="156"/>
      <c r="H649" s="156"/>
      <c r="I649" s="156"/>
      <c r="J649" s="156"/>
      <c r="K649" s="156"/>
      <c r="L649" s="156"/>
      <c r="M649" s="156"/>
      <c r="O649" s="218"/>
      <c r="P649" s="126"/>
      <c r="Q649" s="126"/>
      <c r="R649" s="126"/>
      <c r="S649" s="126"/>
      <c r="T649" s="126"/>
      <c r="U649" s="126"/>
      <c r="V649" s="126"/>
      <c r="W649" s="126"/>
      <c r="X649" s="126"/>
      <c r="Y649" s="126"/>
      <c r="Z649" s="126"/>
      <c r="AA649" s="126"/>
      <c r="AB649" s="126"/>
      <c r="AC649" s="126"/>
      <c r="AD649" s="126"/>
      <c r="AE649" s="126"/>
      <c r="AF649" s="126"/>
      <c r="AG649" s="126"/>
      <c r="AH649" s="127"/>
    </row>
    <row r="650" spans="1:42" s="18" customFormat="1" ht="10.95" customHeight="1" x14ac:dyDescent="0.25">
      <c r="A650" s="29"/>
    </row>
    <row r="651" spans="1:42" s="18" customFormat="1" ht="15" customHeight="1" x14ac:dyDescent="0.25">
      <c r="A651" s="29"/>
      <c r="B651" s="154" t="s">
        <v>171</v>
      </c>
      <c r="C651" s="154"/>
      <c r="D651" s="154"/>
      <c r="E651" s="154"/>
      <c r="F651" s="154"/>
      <c r="G651" s="154"/>
      <c r="H651" s="154"/>
      <c r="I651" s="154"/>
      <c r="J651" s="154"/>
      <c r="K651" s="154"/>
      <c r="L651" s="154"/>
      <c r="M651" s="154"/>
      <c r="N651" s="154"/>
      <c r="O651" s="154"/>
      <c r="P651" s="154"/>
      <c r="Q651" s="154"/>
      <c r="R651" s="154"/>
      <c r="S651" s="154"/>
      <c r="T651" s="154"/>
      <c r="U651" s="154"/>
      <c r="V651" s="154"/>
      <c r="W651" s="154"/>
      <c r="X651" s="154"/>
      <c r="Y651" s="154"/>
      <c r="Z651" s="154"/>
      <c r="AA651" s="154"/>
      <c r="AB651" s="154"/>
      <c r="AC651" s="154"/>
      <c r="AD651" s="154"/>
      <c r="AE651" s="154"/>
      <c r="AF651" s="154"/>
      <c r="AG651" s="154"/>
      <c r="AH651" s="154"/>
      <c r="AI651" s="154"/>
      <c r="AJ651" s="154"/>
      <c r="AK651" s="154"/>
      <c r="AL651" s="154"/>
      <c r="AM651" s="154"/>
      <c r="AN651" s="154"/>
      <c r="AO651" s="154"/>
      <c r="AP651" s="155"/>
    </row>
    <row r="652" spans="1:42" s="18" customFormat="1" ht="4.5" customHeight="1" x14ac:dyDescent="0.25">
      <c r="A652" s="29"/>
    </row>
    <row r="653" spans="1:42" s="18" customFormat="1" ht="1.2" customHeight="1" x14ac:dyDescent="0.25">
      <c r="A653" s="8"/>
      <c r="B653" s="17"/>
      <c r="C653" s="17"/>
      <c r="D653" s="17"/>
      <c r="E653" s="17"/>
      <c r="F653" s="17"/>
      <c r="G653" s="17"/>
      <c r="H653" s="17"/>
      <c r="I653" s="17"/>
      <c r="J653" s="17"/>
      <c r="K653" s="17"/>
      <c r="L653" s="17"/>
      <c r="M653" s="17"/>
      <c r="N653" s="17"/>
      <c r="O653" s="17"/>
      <c r="P653" s="17"/>
      <c r="Q653" s="17"/>
      <c r="R653" s="17"/>
      <c r="S653" s="17"/>
      <c r="T653" s="17"/>
      <c r="U653" s="17"/>
      <c r="V653" s="17"/>
      <c r="W653" s="28"/>
      <c r="X653" s="28"/>
      <c r="Y653" s="28"/>
      <c r="Z653" s="28"/>
      <c r="AA653" s="28"/>
      <c r="AB653" s="28"/>
      <c r="AC653" s="28"/>
      <c r="AD653" s="28"/>
      <c r="AE653" s="28"/>
      <c r="AF653" s="28"/>
      <c r="AG653" s="28"/>
      <c r="AH653" s="28"/>
      <c r="AI653" s="28"/>
      <c r="AJ653" s="28"/>
      <c r="AK653" s="28"/>
      <c r="AL653" s="28"/>
      <c r="AM653" s="28"/>
      <c r="AN653" s="28"/>
      <c r="AO653" s="28"/>
      <c r="AP653" s="28"/>
    </row>
    <row r="654" spans="1:42" s="18" customFormat="1" ht="16.2" customHeight="1" x14ac:dyDescent="0.25">
      <c r="A654" s="29">
        <v>56</v>
      </c>
      <c r="B654" s="206" t="s">
        <v>175</v>
      </c>
      <c r="C654" s="206"/>
      <c r="D654" s="206"/>
      <c r="E654" s="206"/>
      <c r="F654" s="206"/>
      <c r="G654" s="206"/>
      <c r="H654" s="206"/>
      <c r="I654" s="206"/>
      <c r="J654" s="206"/>
      <c r="K654" s="206"/>
      <c r="L654" s="206"/>
      <c r="M654" s="206"/>
      <c r="N654" s="206"/>
      <c r="O654" s="206"/>
      <c r="P654" s="206"/>
      <c r="Q654" s="206"/>
      <c r="R654" s="206"/>
      <c r="S654" s="206"/>
      <c r="T654" s="206"/>
      <c r="U654" s="206"/>
      <c r="V654" s="206"/>
      <c r="W654" s="206"/>
      <c r="X654" s="206"/>
      <c r="Y654" s="206"/>
      <c r="Z654" s="206"/>
      <c r="AA654" s="206"/>
      <c r="AB654" s="206"/>
      <c r="AC654" s="206"/>
      <c r="AD654" s="206"/>
      <c r="AE654" s="206"/>
      <c r="AF654" s="206"/>
      <c r="AG654" s="206"/>
      <c r="AH654" s="206"/>
      <c r="AI654" s="206"/>
      <c r="AJ654" s="206"/>
      <c r="AK654" s="206"/>
      <c r="AL654" s="206"/>
      <c r="AM654" s="206"/>
      <c r="AN654" s="206"/>
      <c r="AO654" s="206"/>
      <c r="AP654" s="206"/>
    </row>
    <row r="655" spans="1:42" s="68" customFormat="1" ht="29.25" customHeight="1" x14ac:dyDescent="0.25">
      <c r="A655" s="69"/>
      <c r="B655" s="321" t="s">
        <v>236</v>
      </c>
      <c r="C655" s="322"/>
      <c r="D655" s="322"/>
      <c r="E655" s="322"/>
      <c r="F655" s="322"/>
      <c r="G655" s="322"/>
      <c r="H655" s="322"/>
      <c r="I655" s="322"/>
      <c r="J655" s="322"/>
      <c r="K655" s="322"/>
      <c r="L655" s="322"/>
      <c r="M655" s="322"/>
      <c r="N655" s="322"/>
      <c r="O655" s="322"/>
      <c r="P655" s="322"/>
      <c r="Q655" s="322"/>
      <c r="R655" s="322"/>
      <c r="S655" s="322"/>
      <c r="T655" s="322"/>
      <c r="U655" s="322"/>
      <c r="V655" s="322"/>
      <c r="W655" s="322"/>
      <c r="X655" s="322"/>
      <c r="Y655" s="322"/>
      <c r="Z655" s="322"/>
      <c r="AA655" s="322"/>
      <c r="AB655" s="322"/>
      <c r="AC655" s="322"/>
      <c r="AD655" s="322"/>
      <c r="AE655" s="322"/>
      <c r="AF655" s="322"/>
      <c r="AG655" s="322"/>
      <c r="AH655" s="322"/>
      <c r="AI655" s="322"/>
      <c r="AJ655" s="322"/>
      <c r="AK655" s="322"/>
      <c r="AL655" s="322"/>
      <c r="AM655" s="322"/>
      <c r="AN655" s="322"/>
      <c r="AO655" s="322"/>
      <c r="AP655" s="70"/>
    </row>
    <row r="656" spans="1:42" s="18" customFormat="1" ht="15" customHeight="1" x14ac:dyDescent="0.25">
      <c r="A656" s="29"/>
      <c r="B656" s="293" t="s">
        <v>172</v>
      </c>
      <c r="C656" s="293"/>
      <c r="D656" s="293"/>
      <c r="E656" s="293"/>
      <c r="F656" s="293"/>
      <c r="G656" s="293"/>
      <c r="H656" s="293"/>
      <c r="I656" s="293"/>
      <c r="J656" s="293"/>
      <c r="K656" s="293"/>
      <c r="L656" s="293"/>
      <c r="M656" s="293"/>
      <c r="N656" s="293"/>
      <c r="O656" s="293"/>
      <c r="P656" s="293"/>
      <c r="Q656" s="293"/>
      <c r="R656" s="293"/>
      <c r="S656" s="293"/>
      <c r="T656" s="293"/>
      <c r="U656" s="293"/>
      <c r="V656" s="293"/>
      <c r="W656" s="293"/>
      <c r="X656" s="293"/>
      <c r="Y656" s="293"/>
      <c r="Z656" s="293"/>
      <c r="AA656" s="293"/>
      <c r="AB656" s="293"/>
      <c r="AC656" s="293"/>
      <c r="AD656" s="293"/>
      <c r="AE656" s="293"/>
      <c r="AF656" s="293"/>
      <c r="AG656" s="293"/>
      <c r="AH656" s="293"/>
      <c r="AI656" s="293"/>
      <c r="AJ656" s="293"/>
      <c r="AK656" s="293"/>
      <c r="AL656" s="293"/>
      <c r="AM656" s="293"/>
      <c r="AN656" s="293"/>
      <c r="AO656" s="293"/>
      <c r="AP656" s="293"/>
    </row>
    <row r="657" spans="1:1" s="18" customFormat="1" ht="15" customHeight="1" x14ac:dyDescent="0.25">
      <c r="A657" s="33"/>
    </row>
    <row r="658" spans="1:1" s="18" customFormat="1" ht="15" customHeight="1" x14ac:dyDescent="0.25">
      <c r="A658" s="33"/>
    </row>
    <row r="659" spans="1:1" s="18" customFormat="1" ht="15" customHeight="1" x14ac:dyDescent="0.25">
      <c r="A659" s="33"/>
    </row>
    <row r="660" spans="1:1" s="18" customFormat="1" ht="15" customHeight="1" x14ac:dyDescent="0.25">
      <c r="A660" s="33"/>
    </row>
    <row r="661" spans="1:1" s="18" customFormat="1" ht="15" customHeight="1" x14ac:dyDescent="0.25">
      <c r="A661" s="33"/>
    </row>
    <row r="662" spans="1:1" s="18" customFormat="1" ht="15" customHeight="1" x14ac:dyDescent="0.25">
      <c r="A662" s="33"/>
    </row>
    <row r="663" spans="1:1" s="18" customFormat="1" ht="15" customHeight="1" x14ac:dyDescent="0.25">
      <c r="A663" s="33"/>
    </row>
    <row r="664" spans="1:1" s="18" customFormat="1" ht="15" customHeight="1" x14ac:dyDescent="0.25">
      <c r="A664" s="33"/>
    </row>
    <row r="665" spans="1:1" s="18" customFormat="1" ht="15" customHeight="1" x14ac:dyDescent="0.25">
      <c r="A665" s="33"/>
    </row>
    <row r="666" spans="1:1" s="18" customFormat="1" ht="15" customHeight="1" x14ac:dyDescent="0.25">
      <c r="A666" s="33"/>
    </row>
    <row r="667" spans="1:1" s="18" customFormat="1" ht="15" customHeight="1" x14ac:dyDescent="0.25">
      <c r="A667" s="33"/>
    </row>
    <row r="668" spans="1:1" s="18" customFormat="1" ht="15" customHeight="1" x14ac:dyDescent="0.25">
      <c r="A668" s="33"/>
    </row>
    <row r="669" spans="1:1" s="18" customFormat="1" ht="15" customHeight="1" x14ac:dyDescent="0.25">
      <c r="A669" s="33"/>
    </row>
    <row r="670" spans="1:1" s="18" customFormat="1" ht="15" customHeight="1" x14ac:dyDescent="0.25">
      <c r="A670" s="33"/>
    </row>
    <row r="671" spans="1:1" s="18" customFormat="1" ht="15" customHeight="1" x14ac:dyDescent="0.25">
      <c r="A671" s="33"/>
    </row>
    <row r="672" spans="1:1" s="18" customFormat="1" ht="15" customHeight="1" x14ac:dyDescent="0.25">
      <c r="A672" s="33"/>
    </row>
    <row r="673" spans="1:1" s="18" customFormat="1" ht="15" customHeight="1" x14ac:dyDescent="0.25">
      <c r="A673" s="33"/>
    </row>
    <row r="674" spans="1:1" s="18" customFormat="1" ht="15" customHeight="1" x14ac:dyDescent="0.25">
      <c r="A674" s="33"/>
    </row>
    <row r="675" spans="1:1" s="18" customFormat="1" ht="15" customHeight="1" x14ac:dyDescent="0.25">
      <c r="A675" s="33"/>
    </row>
    <row r="676" spans="1:1" s="18" customFormat="1" ht="15" customHeight="1" x14ac:dyDescent="0.25">
      <c r="A676" s="33"/>
    </row>
    <row r="677" spans="1:1" s="18" customFormat="1" ht="15" customHeight="1" x14ac:dyDescent="0.25">
      <c r="A677" s="33"/>
    </row>
    <row r="678" spans="1:1" s="18" customFormat="1" ht="15" customHeight="1" x14ac:dyDescent="0.25">
      <c r="A678" s="33"/>
    </row>
    <row r="679" spans="1:1" s="18" customFormat="1" ht="15" customHeight="1" x14ac:dyDescent="0.25">
      <c r="A679" s="33"/>
    </row>
    <row r="680" spans="1:1" s="18" customFormat="1" ht="15" customHeight="1" x14ac:dyDescent="0.25">
      <c r="A680" s="33"/>
    </row>
    <row r="681" spans="1:1" s="18" customFormat="1" ht="15" customHeight="1" x14ac:dyDescent="0.25">
      <c r="A681" s="33"/>
    </row>
    <row r="682" spans="1:1" s="18" customFormat="1" ht="15" customHeight="1" x14ac:dyDescent="0.25">
      <c r="A682" s="33"/>
    </row>
    <row r="683" spans="1:1" s="18" customFormat="1" ht="15" customHeight="1" x14ac:dyDescent="0.25">
      <c r="A683" s="33"/>
    </row>
    <row r="684" spans="1:1" s="18" customFormat="1" ht="15" customHeight="1" x14ac:dyDescent="0.25">
      <c r="A684" s="33"/>
    </row>
    <row r="685" spans="1:1" s="18" customFormat="1" ht="15" customHeight="1" x14ac:dyDescent="0.25">
      <c r="A685" s="33"/>
    </row>
    <row r="686" spans="1:1" s="18" customFormat="1" ht="15" customHeight="1" x14ac:dyDescent="0.25">
      <c r="A686" s="33"/>
    </row>
    <row r="687" spans="1:1" s="18" customFormat="1" ht="15" customHeight="1" x14ac:dyDescent="0.25">
      <c r="A687" s="33"/>
    </row>
    <row r="688" spans="1:1" s="18" customFormat="1" ht="15" customHeight="1" x14ac:dyDescent="0.25">
      <c r="A688" s="33"/>
    </row>
    <row r="689" spans="1:1" s="18" customFormat="1" ht="15" customHeight="1" x14ac:dyDescent="0.25">
      <c r="A689" s="33"/>
    </row>
    <row r="690" spans="1:1" s="18" customFormat="1" ht="15" customHeight="1" x14ac:dyDescent="0.25">
      <c r="A690" s="33"/>
    </row>
    <row r="691" spans="1:1" s="18" customFormat="1" ht="15" customHeight="1" x14ac:dyDescent="0.25">
      <c r="A691" s="33"/>
    </row>
    <row r="692" spans="1:1" s="18" customFormat="1" ht="15" customHeight="1" x14ac:dyDescent="0.25">
      <c r="A692" s="33"/>
    </row>
    <row r="693" spans="1:1" s="18" customFormat="1" ht="15" customHeight="1" x14ac:dyDescent="0.25">
      <c r="A693" s="33"/>
    </row>
    <row r="694" spans="1:1" s="18" customFormat="1" ht="15" customHeight="1" x14ac:dyDescent="0.25">
      <c r="A694" s="33"/>
    </row>
    <row r="695" spans="1:1" s="18" customFormat="1" ht="15" customHeight="1" x14ac:dyDescent="0.25">
      <c r="A695" s="33"/>
    </row>
    <row r="696" spans="1:1" s="18" customFormat="1" ht="15" customHeight="1" x14ac:dyDescent="0.25">
      <c r="A696" s="33"/>
    </row>
    <row r="697" spans="1:1" s="18" customFormat="1" ht="15" customHeight="1" x14ac:dyDescent="0.25">
      <c r="A697" s="33"/>
    </row>
    <row r="698" spans="1:1" s="18" customFormat="1" ht="15" customHeight="1" x14ac:dyDescent="0.25">
      <c r="A698" s="33"/>
    </row>
    <row r="699" spans="1:1" s="18" customFormat="1" ht="15" customHeight="1" x14ac:dyDescent="0.25">
      <c r="A699" s="33"/>
    </row>
    <row r="700" spans="1:1" s="18" customFormat="1" ht="15" customHeight="1" x14ac:dyDescent="0.25">
      <c r="A700" s="33"/>
    </row>
    <row r="701" spans="1:1" s="18" customFormat="1" ht="15" customHeight="1" x14ac:dyDescent="0.25">
      <c r="A701" s="33"/>
    </row>
    <row r="702" spans="1:1" s="18" customFormat="1" ht="15" customHeight="1" x14ac:dyDescent="0.25">
      <c r="A702" s="33"/>
    </row>
    <row r="703" spans="1:1" s="18" customFormat="1" ht="15" customHeight="1" x14ac:dyDescent="0.25">
      <c r="A703" s="33"/>
    </row>
    <row r="704" spans="1:1" s="18" customFormat="1" ht="15" customHeight="1" x14ac:dyDescent="0.25">
      <c r="A704" s="33"/>
    </row>
    <row r="705" spans="1:1" s="18" customFormat="1" ht="15" customHeight="1" x14ac:dyDescent="0.25">
      <c r="A705" s="33"/>
    </row>
    <row r="706" spans="1:1" s="18" customFormat="1" ht="15" customHeight="1" x14ac:dyDescent="0.25">
      <c r="A706" s="33"/>
    </row>
    <row r="707" spans="1:1" s="18" customFormat="1" ht="15" customHeight="1" x14ac:dyDescent="0.25">
      <c r="A707" s="33"/>
    </row>
    <row r="708" spans="1:1" s="18" customFormat="1" ht="15" customHeight="1" x14ac:dyDescent="0.25">
      <c r="A708" s="33"/>
    </row>
    <row r="709" spans="1:1" s="18" customFormat="1" ht="15" customHeight="1" x14ac:dyDescent="0.25">
      <c r="A709" s="33"/>
    </row>
    <row r="710" spans="1:1" s="18" customFormat="1" ht="15" customHeight="1" x14ac:dyDescent="0.25">
      <c r="A710" s="33"/>
    </row>
    <row r="711" spans="1:1" s="18" customFormat="1" ht="15" customHeight="1" x14ac:dyDescent="0.25">
      <c r="A711" s="33"/>
    </row>
    <row r="712" spans="1:1" s="18" customFormat="1" ht="15" customHeight="1" x14ac:dyDescent="0.25">
      <c r="A712" s="33"/>
    </row>
    <row r="713" spans="1:1" s="18" customFormat="1" ht="15" customHeight="1" x14ac:dyDescent="0.25">
      <c r="A713" s="33"/>
    </row>
    <row r="714" spans="1:1" s="18" customFormat="1" ht="15" customHeight="1" x14ac:dyDescent="0.25">
      <c r="A714" s="33"/>
    </row>
    <row r="715" spans="1:1" s="18" customFormat="1" ht="15" customHeight="1" x14ac:dyDescent="0.25">
      <c r="A715" s="33"/>
    </row>
    <row r="716" spans="1:1" s="18" customFormat="1" ht="15" customHeight="1" x14ac:dyDescent="0.25">
      <c r="A716" s="33"/>
    </row>
    <row r="717" spans="1:1" s="18" customFormat="1" ht="15" customHeight="1" x14ac:dyDescent="0.25">
      <c r="A717" s="33"/>
    </row>
    <row r="718" spans="1:1" s="18" customFormat="1" ht="15" customHeight="1" x14ac:dyDescent="0.25">
      <c r="A718" s="33"/>
    </row>
    <row r="719" spans="1:1" s="18" customFormat="1" ht="15" customHeight="1" x14ac:dyDescent="0.25">
      <c r="A719" s="33"/>
    </row>
    <row r="720" spans="1:1" s="18" customFormat="1" ht="15" customHeight="1" x14ac:dyDescent="0.25">
      <c r="A720" s="33"/>
    </row>
    <row r="721" spans="1:1" s="18" customFormat="1" ht="15" customHeight="1" x14ac:dyDescent="0.25">
      <c r="A721" s="33"/>
    </row>
    <row r="722" spans="1:1" s="18" customFormat="1" ht="15" customHeight="1" x14ac:dyDescent="0.25">
      <c r="A722" s="33"/>
    </row>
    <row r="723" spans="1:1" s="18" customFormat="1" ht="15" customHeight="1" x14ac:dyDescent="0.25">
      <c r="A723" s="33"/>
    </row>
    <row r="724" spans="1:1" s="18" customFormat="1" ht="15" customHeight="1" x14ac:dyDescent="0.25">
      <c r="A724" s="33"/>
    </row>
    <row r="725" spans="1:1" s="18" customFormat="1" ht="15" customHeight="1" x14ac:dyDescent="0.25">
      <c r="A725" s="33"/>
    </row>
    <row r="726" spans="1:1" s="18" customFormat="1" ht="15" customHeight="1" x14ac:dyDescent="0.25">
      <c r="A726" s="33"/>
    </row>
    <row r="727" spans="1:1" s="18" customFormat="1" ht="15" customHeight="1" x14ac:dyDescent="0.25">
      <c r="A727" s="33"/>
    </row>
    <row r="728" spans="1:1" s="18" customFormat="1" ht="15" customHeight="1" x14ac:dyDescent="0.25">
      <c r="A728" s="33"/>
    </row>
    <row r="729" spans="1:1" s="18" customFormat="1" ht="15" customHeight="1" x14ac:dyDescent="0.25">
      <c r="A729" s="33"/>
    </row>
    <row r="730" spans="1:1" s="18" customFormat="1" ht="15" customHeight="1" x14ac:dyDescent="0.25">
      <c r="A730" s="33"/>
    </row>
    <row r="731" spans="1:1" s="18" customFormat="1" ht="15" customHeight="1" x14ac:dyDescent="0.25">
      <c r="A731" s="33"/>
    </row>
    <row r="732" spans="1:1" s="18" customFormat="1" ht="15" customHeight="1" x14ac:dyDescent="0.25">
      <c r="A732" s="33"/>
    </row>
    <row r="733" spans="1:1" s="18" customFormat="1" ht="15" customHeight="1" x14ac:dyDescent="0.25">
      <c r="A733" s="33"/>
    </row>
    <row r="734" spans="1:1" s="18" customFormat="1" ht="15" customHeight="1" x14ac:dyDescent="0.25">
      <c r="A734" s="33"/>
    </row>
    <row r="735" spans="1:1" s="18" customFormat="1" ht="15" customHeight="1" x14ac:dyDescent="0.25">
      <c r="A735" s="33"/>
    </row>
    <row r="736" spans="1:1" s="18" customFormat="1" ht="15" customHeight="1" x14ac:dyDescent="0.25">
      <c r="A736" s="33"/>
    </row>
    <row r="737" spans="1:1" s="18" customFormat="1" ht="15" customHeight="1" x14ac:dyDescent="0.25">
      <c r="A737" s="33"/>
    </row>
    <row r="738" spans="1:1" s="18" customFormat="1" ht="15" customHeight="1" x14ac:dyDescent="0.25">
      <c r="A738" s="33"/>
    </row>
    <row r="739" spans="1:1" s="18" customFormat="1" ht="15" customHeight="1" x14ac:dyDescent="0.25">
      <c r="A739" s="33"/>
    </row>
    <row r="740" spans="1:1" s="18" customFormat="1" ht="15" customHeight="1" x14ac:dyDescent="0.25">
      <c r="A740" s="33"/>
    </row>
    <row r="741" spans="1:1" s="18" customFormat="1" ht="15" customHeight="1" x14ac:dyDescent="0.25">
      <c r="A741" s="33"/>
    </row>
    <row r="742" spans="1:1" s="18" customFormat="1" ht="15" customHeight="1" x14ac:dyDescent="0.25">
      <c r="A742" s="33"/>
    </row>
    <row r="743" spans="1:1" s="18" customFormat="1" ht="15" customHeight="1" x14ac:dyDescent="0.25">
      <c r="A743" s="33"/>
    </row>
    <row r="744" spans="1:1" s="18" customFormat="1" ht="15" customHeight="1" x14ac:dyDescent="0.25">
      <c r="A744" s="33"/>
    </row>
    <row r="745" spans="1:1" s="18" customFormat="1" ht="15" customHeight="1" x14ac:dyDescent="0.25">
      <c r="A745" s="33"/>
    </row>
    <row r="746" spans="1:1" s="18" customFormat="1" ht="15" customHeight="1" x14ac:dyDescent="0.25">
      <c r="A746" s="33"/>
    </row>
    <row r="747" spans="1:1" s="18" customFormat="1" ht="15" customHeight="1" x14ac:dyDescent="0.25">
      <c r="A747" s="33"/>
    </row>
    <row r="748" spans="1:1" s="18" customFormat="1" ht="15" customHeight="1" x14ac:dyDescent="0.25">
      <c r="A748" s="33"/>
    </row>
    <row r="749" spans="1:1" s="18" customFormat="1" ht="15" customHeight="1" x14ac:dyDescent="0.25">
      <c r="A749" s="33"/>
    </row>
    <row r="750" spans="1:1" s="18" customFormat="1" ht="15" customHeight="1" x14ac:dyDescent="0.25">
      <c r="A750" s="33"/>
    </row>
    <row r="751" spans="1:1" s="18" customFormat="1" ht="15" customHeight="1" x14ac:dyDescent="0.25">
      <c r="A751" s="33"/>
    </row>
    <row r="752" spans="1:1" s="18" customFormat="1" ht="15" customHeight="1" x14ac:dyDescent="0.25">
      <c r="A752" s="33"/>
    </row>
    <row r="753" spans="1:1" s="18" customFormat="1" ht="15" customHeight="1" x14ac:dyDescent="0.25">
      <c r="A753" s="33"/>
    </row>
    <row r="754" spans="1:1" s="18" customFormat="1" ht="15" customHeight="1" x14ac:dyDescent="0.25">
      <c r="A754" s="33"/>
    </row>
    <row r="755" spans="1:1" s="18" customFormat="1" ht="15" customHeight="1" x14ac:dyDescent="0.25">
      <c r="A755" s="33"/>
    </row>
    <row r="756" spans="1:1" s="18" customFormat="1" ht="15" customHeight="1" x14ac:dyDescent="0.25">
      <c r="A756" s="33"/>
    </row>
    <row r="757" spans="1:1" s="18" customFormat="1" ht="15" customHeight="1" x14ac:dyDescent="0.25">
      <c r="A757" s="33"/>
    </row>
    <row r="758" spans="1:1" s="18" customFormat="1" ht="15" customHeight="1" x14ac:dyDescent="0.25">
      <c r="A758" s="33"/>
    </row>
    <row r="759" spans="1:1" s="18" customFormat="1" ht="15" customHeight="1" x14ac:dyDescent="0.25">
      <c r="A759" s="33"/>
    </row>
    <row r="760" spans="1:1" s="18" customFormat="1" ht="15" customHeight="1" x14ac:dyDescent="0.25">
      <c r="A760" s="33"/>
    </row>
    <row r="761" spans="1:1" s="18" customFormat="1" ht="15" customHeight="1" x14ac:dyDescent="0.25">
      <c r="A761" s="33"/>
    </row>
    <row r="762" spans="1:1" s="18" customFormat="1" ht="15" customHeight="1" x14ac:dyDescent="0.25">
      <c r="A762" s="33"/>
    </row>
    <row r="763" spans="1:1" s="18" customFormat="1" ht="15" customHeight="1" x14ac:dyDescent="0.25">
      <c r="A763" s="33"/>
    </row>
    <row r="764" spans="1:1" s="18" customFormat="1" ht="15" customHeight="1" x14ac:dyDescent="0.25">
      <c r="A764" s="33"/>
    </row>
    <row r="765" spans="1:1" s="18" customFormat="1" ht="15" customHeight="1" x14ac:dyDescent="0.25">
      <c r="A765" s="33"/>
    </row>
    <row r="766" spans="1:1" s="18" customFormat="1" ht="15" customHeight="1" x14ac:dyDescent="0.25">
      <c r="A766" s="33"/>
    </row>
    <row r="767" spans="1:1" s="18" customFormat="1" ht="15" customHeight="1" x14ac:dyDescent="0.25">
      <c r="A767" s="33"/>
    </row>
    <row r="768" spans="1:1" s="18" customFormat="1" ht="15" customHeight="1" x14ac:dyDescent="0.25">
      <c r="A768" s="33"/>
    </row>
    <row r="769" spans="1:1" s="18" customFormat="1" ht="15" customHeight="1" x14ac:dyDescent="0.25">
      <c r="A769" s="33"/>
    </row>
    <row r="770" spans="1:1" s="18" customFormat="1" ht="15" customHeight="1" x14ac:dyDescent="0.25">
      <c r="A770" s="33"/>
    </row>
    <row r="771" spans="1:1" s="18" customFormat="1" ht="15" customHeight="1" x14ac:dyDescent="0.25">
      <c r="A771" s="33"/>
    </row>
    <row r="772" spans="1:1" s="18" customFormat="1" ht="15" customHeight="1" x14ac:dyDescent="0.25">
      <c r="A772" s="33"/>
    </row>
    <row r="773" spans="1:1" s="18" customFormat="1" ht="15" customHeight="1" x14ac:dyDescent="0.25">
      <c r="A773" s="33"/>
    </row>
    <row r="774" spans="1:1" ht="15" customHeight="1" x14ac:dyDescent="0.25"/>
    <row r="775" spans="1:1" ht="15" customHeight="1" x14ac:dyDescent="0.25"/>
    <row r="776" spans="1:1" ht="15" customHeight="1" x14ac:dyDescent="0.25"/>
    <row r="777" spans="1:1" ht="15" customHeight="1" x14ac:dyDescent="0.25"/>
    <row r="778" spans="1:1" ht="15" customHeight="1" x14ac:dyDescent="0.25"/>
    <row r="779" spans="1:1" ht="15" customHeight="1" x14ac:dyDescent="0.25"/>
    <row r="780" spans="1:1" ht="15" customHeight="1" x14ac:dyDescent="0.25"/>
    <row r="781" spans="1:1" ht="15" customHeight="1" x14ac:dyDescent="0.25"/>
    <row r="782" spans="1:1" ht="15" customHeight="1" x14ac:dyDescent="0.25"/>
    <row r="783" spans="1:1" ht="15" customHeight="1" x14ac:dyDescent="0.25"/>
    <row r="784" spans="1:1"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sheetData>
  <sheetProtection algorithmName="SHA-512" hashValue="8R03wqMpmjJR601t26PsFt6Dxk0QMuhjvFnofVQrezrboG7eZoqD/FpcsSmzTdp2fa+5Ih3V6PcO7VxIVXHnmw==" saltValue="pVNK5Y05bmLlsgxz/iJAew==" spinCount="100000" sheet="1" selectLockedCells="1"/>
  <mergeCells count="716">
    <mergeCell ref="Z523:AG523"/>
    <mergeCell ref="B519:AP519"/>
    <mergeCell ref="B523:O523"/>
    <mergeCell ref="Z521:AI521"/>
    <mergeCell ref="Q521:X521"/>
    <mergeCell ref="Q483:X483"/>
    <mergeCell ref="B537:I537"/>
    <mergeCell ref="B525:O525"/>
    <mergeCell ref="B485:O485"/>
    <mergeCell ref="Q485:V485"/>
    <mergeCell ref="W485:X485"/>
    <mergeCell ref="Q496:V496"/>
    <mergeCell ref="Q500:V500"/>
    <mergeCell ref="Q517:V517"/>
    <mergeCell ref="W513:X513"/>
    <mergeCell ref="W502:X502"/>
    <mergeCell ref="W517:X517"/>
    <mergeCell ref="B500:O500"/>
    <mergeCell ref="W489:X489"/>
    <mergeCell ref="B487:O487"/>
    <mergeCell ref="B551:O551"/>
    <mergeCell ref="Q551:X551"/>
    <mergeCell ref="Y551:Z551"/>
    <mergeCell ref="B553:O553"/>
    <mergeCell ref="Q553:X553"/>
    <mergeCell ref="Y553:Z553"/>
    <mergeCell ref="B656:AP656"/>
    <mergeCell ref="B13:AP13"/>
    <mergeCell ref="B15:AP16"/>
    <mergeCell ref="B25:C25"/>
    <mergeCell ref="D25:I25"/>
    <mergeCell ref="J25:AP25"/>
    <mergeCell ref="B26:AP26"/>
    <mergeCell ref="B635:AP635"/>
    <mergeCell ref="B637:AP637"/>
    <mergeCell ref="B639:M639"/>
    <mergeCell ref="O639:P639"/>
    <mergeCell ref="T639:V639"/>
    <mergeCell ref="Z639:AA639"/>
    <mergeCell ref="C634:AP634"/>
    <mergeCell ref="Q523:V523"/>
    <mergeCell ref="Z454:AE454"/>
    <mergeCell ref="AF454:AG454"/>
    <mergeCell ref="O458:P458"/>
    <mergeCell ref="AH472:AI472"/>
    <mergeCell ref="Q476:V476"/>
    <mergeCell ref="Z474:AG474"/>
    <mergeCell ref="B468:AP468"/>
    <mergeCell ref="B462:H462"/>
    <mergeCell ref="B464:H464"/>
    <mergeCell ref="AO444:AP444"/>
    <mergeCell ref="I454:N454"/>
    <mergeCell ref="W430:X430"/>
    <mergeCell ref="Z476:AG476"/>
    <mergeCell ref="B434:AP434"/>
    <mergeCell ref="B456:H456"/>
    <mergeCell ref="B458:H458"/>
    <mergeCell ref="W474:X474"/>
    <mergeCell ref="W476:X476"/>
    <mergeCell ref="I451:P452"/>
    <mergeCell ref="I456:N456"/>
    <mergeCell ref="O456:P456"/>
    <mergeCell ref="B476:O476"/>
    <mergeCell ref="R458:U458"/>
    <mergeCell ref="Q470:X470"/>
    <mergeCell ref="R456:U456"/>
    <mergeCell ref="J462:M462"/>
    <mergeCell ref="N462:O462"/>
    <mergeCell ref="W422:X422"/>
    <mergeCell ref="W416:X416"/>
    <mergeCell ref="Q418:V418"/>
    <mergeCell ref="B408:AJ408"/>
    <mergeCell ref="B466:H466"/>
    <mergeCell ref="B655:AO655"/>
    <mergeCell ref="B472:O472"/>
    <mergeCell ref="W472:X472"/>
    <mergeCell ref="Q472:V472"/>
    <mergeCell ref="Z472:AG472"/>
    <mergeCell ref="R446:U446"/>
    <mergeCell ref="Y446:AD446"/>
    <mergeCell ref="AE446:AF446"/>
    <mergeCell ref="AG446:AN446"/>
    <mergeCell ref="AO446:AP446"/>
    <mergeCell ref="J466:M466"/>
    <mergeCell ref="N466:O466"/>
    <mergeCell ref="AF458:AG458"/>
    <mergeCell ref="Z458:AE458"/>
    <mergeCell ref="AO460:AP460"/>
    <mergeCell ref="B573:O573"/>
    <mergeCell ref="AH478:AI478"/>
    <mergeCell ref="B478:O478"/>
    <mergeCell ref="Z478:AG478"/>
    <mergeCell ref="Q478:V478"/>
    <mergeCell ref="W478:X478"/>
    <mergeCell ref="Q502:V502"/>
    <mergeCell ref="W500:X500"/>
    <mergeCell ref="B491:O491"/>
    <mergeCell ref="Q491:V491"/>
    <mergeCell ref="AH515:AI515"/>
    <mergeCell ref="Z511:AI511"/>
    <mergeCell ref="Z517:AG517"/>
    <mergeCell ref="W515:X515"/>
    <mergeCell ref="B498:O498"/>
    <mergeCell ref="Q498:V498"/>
    <mergeCell ref="Z515:AG515"/>
    <mergeCell ref="B502:O502"/>
    <mergeCell ref="B489:O489"/>
    <mergeCell ref="Q489:V489"/>
    <mergeCell ref="Q511:X511"/>
    <mergeCell ref="Q513:V513"/>
    <mergeCell ref="Z513:AG513"/>
    <mergeCell ref="B513:O513"/>
    <mergeCell ref="Q515:V515"/>
    <mergeCell ref="B515:O515"/>
    <mergeCell ref="B507:AP507"/>
    <mergeCell ref="B480:AP481"/>
    <mergeCell ref="B2:AF4"/>
    <mergeCell ref="AG2:AP2"/>
    <mergeCell ref="B6:AP6"/>
    <mergeCell ref="AH7:AP7"/>
    <mergeCell ref="AH8:AP8"/>
    <mergeCell ref="AH9:AP9"/>
    <mergeCell ref="AI10:AP11"/>
    <mergeCell ref="H11:I11"/>
    <mergeCell ref="J11:Q11"/>
    <mergeCell ref="B426:O426"/>
    <mergeCell ref="AH476:AI476"/>
    <mergeCell ref="AH474:AI474"/>
    <mergeCell ref="B446:H446"/>
    <mergeCell ref="I440:P440"/>
    <mergeCell ref="R440:U440"/>
    <mergeCell ref="V440:AF440"/>
    <mergeCell ref="AG440:AP440"/>
    <mergeCell ref="B442:H442"/>
    <mergeCell ref="B430:O430"/>
    <mergeCell ref="Q426:V426"/>
    <mergeCell ref="B428:O428"/>
    <mergeCell ref="AK460:AN460"/>
    <mergeCell ref="I446:N446"/>
    <mergeCell ref="O446:P446"/>
    <mergeCell ref="I442:N442"/>
    <mergeCell ref="O454:P454"/>
    <mergeCell ref="O442:P442"/>
    <mergeCell ref="R442:U442"/>
    <mergeCell ref="Y442:AD442"/>
    <mergeCell ref="AE442:AF442"/>
    <mergeCell ref="AG442:AN442"/>
    <mergeCell ref="AO442:AP442"/>
    <mergeCell ref="B454:H454"/>
    <mergeCell ref="J464:M464"/>
    <mergeCell ref="N464:O464"/>
    <mergeCell ref="B460:AJ460"/>
    <mergeCell ref="B474:O474"/>
    <mergeCell ref="Z470:AI470"/>
    <mergeCell ref="Z456:AE456"/>
    <mergeCell ref="I458:N458"/>
    <mergeCell ref="T589:U589"/>
    <mergeCell ref="Q487:V487"/>
    <mergeCell ref="W487:X487"/>
    <mergeCell ref="W498:X498"/>
    <mergeCell ref="A506:AP506"/>
    <mergeCell ref="W491:X491"/>
    <mergeCell ref="B493:AP493"/>
    <mergeCell ref="Q494:X494"/>
    <mergeCell ref="B496:O496"/>
    <mergeCell ref="A505:AP505"/>
    <mergeCell ref="AA557:AH557"/>
    <mergeCell ref="AI557:AJ557"/>
    <mergeCell ref="B549:O549"/>
    <mergeCell ref="Q549:X549"/>
    <mergeCell ref="Y549:Z549"/>
    <mergeCell ref="B559:O560"/>
    <mergeCell ref="Q560:X560"/>
    <mergeCell ref="Y560:Z560"/>
    <mergeCell ref="B562:O563"/>
    <mergeCell ref="AK587:AN587"/>
    <mergeCell ref="P589:S589"/>
    <mergeCell ref="AA587:AB587"/>
    <mergeCell ref="W581:AB585"/>
    <mergeCell ref="AH587:AI587"/>
    <mergeCell ref="AD587:AG587"/>
    <mergeCell ref="AH523:AI523"/>
    <mergeCell ref="W523:X523"/>
    <mergeCell ref="Q573:X573"/>
    <mergeCell ref="Y573:Z573"/>
    <mergeCell ref="Q563:X563"/>
    <mergeCell ref="Y563:Z563"/>
    <mergeCell ref="W525:X525"/>
    <mergeCell ref="Z525:AG525"/>
    <mergeCell ref="B533:AP533"/>
    <mergeCell ref="B535:AP535"/>
    <mergeCell ref="AH525:AI525"/>
    <mergeCell ref="Q525:V525"/>
    <mergeCell ref="W527:X527"/>
    <mergeCell ref="AH529:AI529"/>
    <mergeCell ref="B555:O555"/>
    <mergeCell ref="B557:O557"/>
    <mergeCell ref="B165:O165"/>
    <mergeCell ref="Q555:X555"/>
    <mergeCell ref="Y555:Z555"/>
    <mergeCell ref="AA589:AB589"/>
    <mergeCell ref="B591:N591"/>
    <mergeCell ref="B589:N589"/>
    <mergeCell ref="T587:U587"/>
    <mergeCell ref="AH591:AI591"/>
    <mergeCell ref="AD581:AI585"/>
    <mergeCell ref="T591:U591"/>
    <mergeCell ref="AD589:AG589"/>
    <mergeCell ref="B565:O565"/>
    <mergeCell ref="Q565:X565"/>
    <mergeCell ref="Y565:Z565"/>
    <mergeCell ref="B567:O567"/>
    <mergeCell ref="Q567:X567"/>
    <mergeCell ref="Y567:Z567"/>
    <mergeCell ref="B569:O569"/>
    <mergeCell ref="Q569:X569"/>
    <mergeCell ref="Y569:Z569"/>
    <mergeCell ref="B571:O571"/>
    <mergeCell ref="Q571:X571"/>
    <mergeCell ref="Y571:Z571"/>
    <mergeCell ref="J237:AP237"/>
    <mergeCell ref="Q90:AP90"/>
    <mergeCell ref="B71:O71"/>
    <mergeCell ref="P587:S587"/>
    <mergeCell ref="B177:AP177"/>
    <mergeCell ref="B259:AP259"/>
    <mergeCell ref="B167:O167"/>
    <mergeCell ref="C183:AP183"/>
    <mergeCell ref="C178:AP178"/>
    <mergeCell ref="B169:O169"/>
    <mergeCell ref="B173:O173"/>
    <mergeCell ref="B171:O171"/>
    <mergeCell ref="C180:AP180"/>
    <mergeCell ref="Q173:T173"/>
    <mergeCell ref="Q171:AK171"/>
    <mergeCell ref="B182:AP182"/>
    <mergeCell ref="V173:AP173"/>
    <mergeCell ref="B204:AP204"/>
    <mergeCell ref="B239:AP239"/>
    <mergeCell ref="C241:AP241"/>
    <mergeCell ref="B245:AP245"/>
    <mergeCell ref="B247:E247"/>
    <mergeCell ref="C243:AP243"/>
    <mergeCell ref="B190:AP190"/>
    <mergeCell ref="B254:AP254"/>
    <mergeCell ref="Q160:AP161"/>
    <mergeCell ref="AM115:AP115"/>
    <mergeCell ref="AF94:AG94"/>
    <mergeCell ref="C128:G128"/>
    <mergeCell ref="AI94:AN94"/>
    <mergeCell ref="B136:AP136"/>
    <mergeCell ref="C140:AP140"/>
    <mergeCell ref="B125:AP126"/>
    <mergeCell ref="B142:AP142"/>
    <mergeCell ref="B144:AP144"/>
    <mergeCell ref="C148:AP148"/>
    <mergeCell ref="B117:O117"/>
    <mergeCell ref="B111:AP111"/>
    <mergeCell ref="B113:O113"/>
    <mergeCell ref="AO94:AP94"/>
    <mergeCell ref="B106:AP106"/>
    <mergeCell ref="A157:AP157"/>
    <mergeCell ref="B158:AP158"/>
    <mergeCell ref="B119:O119"/>
    <mergeCell ref="B121:O121"/>
    <mergeCell ref="C146:AP146"/>
    <mergeCell ref="B150:AP151"/>
    <mergeCell ref="C103:AP103"/>
    <mergeCell ref="C101:AP101"/>
    <mergeCell ref="B31:AP31"/>
    <mergeCell ref="AE39:AP39"/>
    <mergeCell ref="C39:N39"/>
    <mergeCell ref="B29:AP29"/>
    <mergeCell ref="AE33:AP33"/>
    <mergeCell ref="C45:AP45"/>
    <mergeCell ref="Q39:AB39"/>
    <mergeCell ref="C37:N37"/>
    <mergeCell ref="Q37:AB37"/>
    <mergeCell ref="C43:AP43"/>
    <mergeCell ref="B51:O51"/>
    <mergeCell ref="B49:O49"/>
    <mergeCell ref="B55:O55"/>
    <mergeCell ref="B59:O59"/>
    <mergeCell ref="B47:AP47"/>
    <mergeCell ref="Q49:AP49"/>
    <mergeCell ref="C33:N33"/>
    <mergeCell ref="Q33:AB33"/>
    <mergeCell ref="AM51:AP51"/>
    <mergeCell ref="Q51:AK51"/>
    <mergeCell ref="Q53:T53"/>
    <mergeCell ref="B53:O53"/>
    <mergeCell ref="V53:AP53"/>
    <mergeCell ref="Q59:AP59"/>
    <mergeCell ref="B57:AP57"/>
    <mergeCell ref="B18:AP18"/>
    <mergeCell ref="B20:AP21"/>
    <mergeCell ref="B41:AP41"/>
    <mergeCell ref="B23:AP23"/>
    <mergeCell ref="B270:O271"/>
    <mergeCell ref="AE37:AP37"/>
    <mergeCell ref="B92:O92"/>
    <mergeCell ref="AM69:AP69"/>
    <mergeCell ref="Q71:T71"/>
    <mergeCell ref="V71:AP71"/>
    <mergeCell ref="B35:AP35"/>
    <mergeCell ref="Q77:AP77"/>
    <mergeCell ref="B79:O79"/>
    <mergeCell ref="B81:O81"/>
    <mergeCell ref="Q79:AK79"/>
    <mergeCell ref="A83:AP83"/>
    <mergeCell ref="Q73:AP73"/>
    <mergeCell ref="B84:AP84"/>
    <mergeCell ref="Q67:AP67"/>
    <mergeCell ref="B63:O63"/>
    <mergeCell ref="B67:O67"/>
    <mergeCell ref="B175:AP175"/>
    <mergeCell ref="V167:AP167"/>
    <mergeCell ref="B132:AP132"/>
    <mergeCell ref="Q261:T261"/>
    <mergeCell ref="B263:O263"/>
    <mergeCell ref="C185:AO185"/>
    <mergeCell ref="B273:AP273"/>
    <mergeCell ref="B267:O268"/>
    <mergeCell ref="Q268:T268"/>
    <mergeCell ref="B206:AP218"/>
    <mergeCell ref="B228:AP228"/>
    <mergeCell ref="C229:AP229"/>
    <mergeCell ref="B222:AP222"/>
    <mergeCell ref="C224:AP224"/>
    <mergeCell ref="C226:AP226"/>
    <mergeCell ref="B257:AP257"/>
    <mergeCell ref="C231:AP231"/>
    <mergeCell ref="C233:AP233"/>
    <mergeCell ref="A220:AP220"/>
    <mergeCell ref="B265:O265"/>
    <mergeCell ref="Q263:T263"/>
    <mergeCell ref="Q265:T265"/>
    <mergeCell ref="B205:AP205"/>
    <mergeCell ref="C235:AP235"/>
    <mergeCell ref="C187:E187"/>
    <mergeCell ref="J187:L187"/>
    <mergeCell ref="C189:AP189"/>
    <mergeCell ref="U287:V287"/>
    <mergeCell ref="Q285:T285"/>
    <mergeCell ref="Q283:T283"/>
    <mergeCell ref="Q287:T287"/>
    <mergeCell ref="B285:O285"/>
    <mergeCell ref="B287:O287"/>
    <mergeCell ref="W314:X314"/>
    <mergeCell ref="Q300:T300"/>
    <mergeCell ref="B297:O297"/>
    <mergeCell ref="B293:O293"/>
    <mergeCell ref="B299:O300"/>
    <mergeCell ref="B310:O310"/>
    <mergeCell ref="B308:AP308"/>
    <mergeCell ref="U291:V291"/>
    <mergeCell ref="Q310:V310"/>
    <mergeCell ref="W310:X310"/>
    <mergeCell ref="B291:O291"/>
    <mergeCell ref="A303:AP303"/>
    <mergeCell ref="B314:O314"/>
    <mergeCell ref="Q314:V314"/>
    <mergeCell ref="AD593:AG593"/>
    <mergeCell ref="AH527:AI527"/>
    <mergeCell ref="B531:AP531"/>
    <mergeCell ref="B527:O527"/>
    <mergeCell ref="J537:K537"/>
    <mergeCell ref="B529:O529"/>
    <mergeCell ref="Q529:V529"/>
    <mergeCell ref="Q527:V527"/>
    <mergeCell ref="Z529:AG529"/>
    <mergeCell ref="W529:X529"/>
    <mergeCell ref="A574:AP574"/>
    <mergeCell ref="B545:AP547"/>
    <mergeCell ref="AH589:AI589"/>
    <mergeCell ref="P581:U585"/>
    <mergeCell ref="AD591:AG591"/>
    <mergeCell ref="AA591:AB591"/>
    <mergeCell ref="A575:AP575"/>
    <mergeCell ref="B587:N587"/>
    <mergeCell ref="B578:AP579"/>
    <mergeCell ref="B576:AP576"/>
    <mergeCell ref="W587:Z587"/>
    <mergeCell ref="W589:Z589"/>
    <mergeCell ref="W591:Z591"/>
    <mergeCell ref="P591:S591"/>
    <mergeCell ref="I387:P388"/>
    <mergeCell ref="S387:V388"/>
    <mergeCell ref="Y387:AI388"/>
    <mergeCell ref="B390:E390"/>
    <mergeCell ref="I390:N390"/>
    <mergeCell ref="S390:V390"/>
    <mergeCell ref="AB390:AG390"/>
    <mergeCell ref="B383:AP384"/>
    <mergeCell ref="P595:S595"/>
    <mergeCell ref="T593:U593"/>
    <mergeCell ref="AO595:AP595"/>
    <mergeCell ref="AK581:AP585"/>
    <mergeCell ref="AO587:AP587"/>
    <mergeCell ref="AO593:AP593"/>
    <mergeCell ref="AK591:AN591"/>
    <mergeCell ref="AD595:AG595"/>
    <mergeCell ref="Z527:AG527"/>
    <mergeCell ref="AO591:AP591"/>
    <mergeCell ref="AK589:AN589"/>
    <mergeCell ref="W593:Z593"/>
    <mergeCell ref="W595:Z595"/>
    <mergeCell ref="AO589:AP589"/>
    <mergeCell ref="B541:AP541"/>
    <mergeCell ref="B539:AP539"/>
    <mergeCell ref="Q113:AP113"/>
    <mergeCell ref="B115:O115"/>
    <mergeCell ref="Q115:AK115"/>
    <mergeCell ref="B123:O123"/>
    <mergeCell ref="B326:AP326"/>
    <mergeCell ref="W328:X328"/>
    <mergeCell ref="Q330:V330"/>
    <mergeCell ref="B380:AJ380"/>
    <mergeCell ref="B367:AP370"/>
    <mergeCell ref="B371:AP371"/>
    <mergeCell ref="B373:E374"/>
    <mergeCell ref="G373:N374"/>
    <mergeCell ref="P373:S374"/>
    <mergeCell ref="U373:AE374"/>
    <mergeCell ref="AG373:AO374"/>
    <mergeCell ref="B376:E376"/>
    <mergeCell ref="G376:L376"/>
    <mergeCell ref="AK380:AN380"/>
    <mergeCell ref="AO380:AP380"/>
    <mergeCell ref="B275:E275"/>
    <mergeCell ref="B279:E279"/>
    <mergeCell ref="U283:V283"/>
    <mergeCell ref="B283:O283"/>
    <mergeCell ref="U285:V285"/>
    <mergeCell ref="Z94:AE94"/>
    <mergeCell ref="U300:V300"/>
    <mergeCell ref="Q94:V94"/>
    <mergeCell ref="W94:X94"/>
    <mergeCell ref="B94:O94"/>
    <mergeCell ref="Q117:T117"/>
    <mergeCell ref="V117:AP117"/>
    <mergeCell ref="Q123:AP123"/>
    <mergeCell ref="C130:G130"/>
    <mergeCell ref="B289:O289"/>
    <mergeCell ref="Q289:T289"/>
    <mergeCell ref="Q295:T295"/>
    <mergeCell ref="B96:O96"/>
    <mergeCell ref="B99:AP99"/>
    <mergeCell ref="B295:O295"/>
    <mergeCell ref="U297:V297"/>
    <mergeCell ref="U295:V295"/>
    <mergeCell ref="B277:AP277"/>
    <mergeCell ref="B281:AP281"/>
    <mergeCell ref="C109:AP109"/>
    <mergeCell ref="Q293:T293"/>
    <mergeCell ref="U293:V293"/>
    <mergeCell ref="B261:O261"/>
    <mergeCell ref="B192:AP202"/>
    <mergeCell ref="B105:AP105"/>
    <mergeCell ref="C107:AP107"/>
    <mergeCell ref="C153:AP153"/>
    <mergeCell ref="C155:AP155"/>
    <mergeCell ref="Q165:AK165"/>
    <mergeCell ref="AM165:AP165"/>
    <mergeCell ref="B65:AP65"/>
    <mergeCell ref="Q92:AP92"/>
    <mergeCell ref="B61:O61"/>
    <mergeCell ref="AM61:AP61"/>
    <mergeCell ref="B90:O90"/>
    <mergeCell ref="B73:O73"/>
    <mergeCell ref="B75:AP75"/>
    <mergeCell ref="B77:O77"/>
    <mergeCell ref="AM79:AP79"/>
    <mergeCell ref="Q81:T81"/>
    <mergeCell ref="V81:AP81"/>
    <mergeCell ref="B86:AP86"/>
    <mergeCell ref="Q69:AK69"/>
    <mergeCell ref="B88:O88"/>
    <mergeCell ref="Q88:AP88"/>
    <mergeCell ref="Q61:AK61"/>
    <mergeCell ref="B69:O69"/>
    <mergeCell ref="Q63:T63"/>
    <mergeCell ref="V63:AP63"/>
    <mergeCell ref="B163:O163"/>
    <mergeCell ref="B160:O160"/>
    <mergeCell ref="Q119:AP119"/>
    <mergeCell ref="AM171:AP171"/>
    <mergeCell ref="Q167:T167"/>
    <mergeCell ref="Q121:AP121"/>
    <mergeCell ref="A382:AP382"/>
    <mergeCell ref="B332:O332"/>
    <mergeCell ref="A381:AP381"/>
    <mergeCell ref="W312:X312"/>
    <mergeCell ref="W316:X316"/>
    <mergeCell ref="Q271:T271"/>
    <mergeCell ref="B249:AP249"/>
    <mergeCell ref="B251:E251"/>
    <mergeCell ref="B312:O312"/>
    <mergeCell ref="Q312:V312"/>
    <mergeCell ref="B305:AP306"/>
    <mergeCell ref="B336:AP336"/>
    <mergeCell ref="B328:O328"/>
    <mergeCell ref="B318:O318"/>
    <mergeCell ref="Q291:T291"/>
    <mergeCell ref="U289:V289"/>
    <mergeCell ref="Q297:T297"/>
    <mergeCell ref="B651:AP651"/>
    <mergeCell ref="B638:AP638"/>
    <mergeCell ref="O641:AH645"/>
    <mergeCell ref="O647:AH647"/>
    <mergeCell ref="O649:AH649"/>
    <mergeCell ref="W320:X320"/>
    <mergeCell ref="B330:O330"/>
    <mergeCell ref="B342:AP343"/>
    <mergeCell ref="W330:X330"/>
    <mergeCell ref="B322:AP322"/>
    <mergeCell ref="Q334:V334"/>
    <mergeCell ref="Q332:V332"/>
    <mergeCell ref="W332:X332"/>
    <mergeCell ref="B324:G324"/>
    <mergeCell ref="H324:I324"/>
    <mergeCell ref="B392:E392"/>
    <mergeCell ref="I392:N392"/>
    <mergeCell ref="S392:V392"/>
    <mergeCell ref="AB392:AG392"/>
    <mergeCell ref="Q416:V416"/>
    <mergeCell ref="B437:AP437"/>
    <mergeCell ref="B404:E404"/>
    <mergeCell ref="B385:AP385"/>
    <mergeCell ref="B387:F388"/>
    <mergeCell ref="B349:E349"/>
    <mergeCell ref="I349:N349"/>
    <mergeCell ref="S349:V349"/>
    <mergeCell ref="AF349:AK349"/>
    <mergeCell ref="AL349:AM349"/>
    <mergeCell ref="Q318:V318"/>
    <mergeCell ref="W318:X318"/>
    <mergeCell ref="B654:AP654"/>
    <mergeCell ref="C612:AP612"/>
    <mergeCell ref="C632:AP632"/>
    <mergeCell ref="C628:AP628"/>
    <mergeCell ref="C630:AP630"/>
    <mergeCell ref="C610:AP610"/>
    <mergeCell ref="C608:AP608"/>
    <mergeCell ref="C614:AP614"/>
    <mergeCell ref="C616:AP616"/>
    <mergeCell ref="C620:AP620"/>
    <mergeCell ref="C622:AP622"/>
    <mergeCell ref="C626:AP626"/>
    <mergeCell ref="C618:AP618"/>
    <mergeCell ref="C624:AP624"/>
    <mergeCell ref="B645:M645"/>
    <mergeCell ref="B647:M647"/>
    <mergeCell ref="B649:M649"/>
    <mergeCell ref="Q316:V316"/>
    <mergeCell ref="B344:AP344"/>
    <mergeCell ref="B346:F347"/>
    <mergeCell ref="I346:Q347"/>
    <mergeCell ref="S346:V347"/>
    <mergeCell ref="X346:AN347"/>
    <mergeCell ref="B334:O334"/>
    <mergeCell ref="B320:O320"/>
    <mergeCell ref="W334:X334"/>
    <mergeCell ref="B339:AP340"/>
    <mergeCell ref="Q328:V328"/>
    <mergeCell ref="Q320:V320"/>
    <mergeCell ref="B316:O316"/>
    <mergeCell ref="B351:E351"/>
    <mergeCell ref="I351:N351"/>
    <mergeCell ref="S351:V351"/>
    <mergeCell ref="AF351:AK351"/>
    <mergeCell ref="AL351:AM351"/>
    <mergeCell ref="B353:E353"/>
    <mergeCell ref="I353:N353"/>
    <mergeCell ref="S353:V353"/>
    <mergeCell ref="AF353:AK353"/>
    <mergeCell ref="AL353:AM353"/>
    <mergeCell ref="B355:E355"/>
    <mergeCell ref="I355:N355"/>
    <mergeCell ref="S355:V355"/>
    <mergeCell ref="AF355:AK355"/>
    <mergeCell ref="AL355:AM355"/>
    <mergeCell ref="B357:E357"/>
    <mergeCell ref="I357:N357"/>
    <mergeCell ref="S357:V357"/>
    <mergeCell ref="AF357:AK357"/>
    <mergeCell ref="AL357:AM357"/>
    <mergeCell ref="B359:E359"/>
    <mergeCell ref="I359:N359"/>
    <mergeCell ref="S359:V359"/>
    <mergeCell ref="AF359:AK359"/>
    <mergeCell ref="AL359:AM359"/>
    <mergeCell ref="B361:E361"/>
    <mergeCell ref="I361:N361"/>
    <mergeCell ref="S361:V361"/>
    <mergeCell ref="AF361:AK361"/>
    <mergeCell ref="AL361:AM361"/>
    <mergeCell ref="B363:E363"/>
    <mergeCell ref="I363:N363"/>
    <mergeCell ref="S363:V363"/>
    <mergeCell ref="AF363:AK363"/>
    <mergeCell ref="AL363:AM363"/>
    <mergeCell ref="AD376:AE376"/>
    <mergeCell ref="AG376:AJ376"/>
    <mergeCell ref="B378:E378"/>
    <mergeCell ref="G378:L378"/>
    <mergeCell ref="M378:N378"/>
    <mergeCell ref="P378:S378"/>
    <mergeCell ref="X378:AC378"/>
    <mergeCell ref="AD378:AE378"/>
    <mergeCell ref="AG378:AJ378"/>
    <mergeCell ref="M376:N376"/>
    <mergeCell ref="P376:S376"/>
    <mergeCell ref="X376:AC376"/>
    <mergeCell ref="A366:AP366"/>
    <mergeCell ref="AD404:AE404"/>
    <mergeCell ref="AO408:AP408"/>
    <mergeCell ref="X404:AC404"/>
    <mergeCell ref="AK408:AN408"/>
    <mergeCell ref="W414:X414"/>
    <mergeCell ref="B410:AP410"/>
    <mergeCell ref="B418:O418"/>
    <mergeCell ref="AG404:AJ404"/>
    <mergeCell ref="B406:E406"/>
    <mergeCell ref="G406:L406"/>
    <mergeCell ref="M406:N406"/>
    <mergeCell ref="P406:S406"/>
    <mergeCell ref="X406:AC406"/>
    <mergeCell ref="AD406:AE406"/>
    <mergeCell ref="AG406:AJ406"/>
    <mergeCell ref="M404:N404"/>
    <mergeCell ref="G404:L404"/>
    <mergeCell ref="P404:S404"/>
    <mergeCell ref="B394:E394"/>
    <mergeCell ref="I394:N394"/>
    <mergeCell ref="S394:V394"/>
    <mergeCell ref="AB394:AG394"/>
    <mergeCell ref="B396:AP398"/>
    <mergeCell ref="B399:AP399"/>
    <mergeCell ref="B401:E402"/>
    <mergeCell ref="G401:N402"/>
    <mergeCell ref="P401:S402"/>
    <mergeCell ref="U401:AE402"/>
    <mergeCell ref="AG401:AO402"/>
    <mergeCell ref="AK599:AN599"/>
    <mergeCell ref="B595:N595"/>
    <mergeCell ref="AK593:AN593"/>
    <mergeCell ref="P593:S593"/>
    <mergeCell ref="T595:U595"/>
    <mergeCell ref="T597:U597"/>
    <mergeCell ref="T599:U599"/>
    <mergeCell ref="B412:O412"/>
    <mergeCell ref="B414:O414"/>
    <mergeCell ref="Q412:V412"/>
    <mergeCell ref="W412:X412"/>
    <mergeCell ref="Q414:V414"/>
    <mergeCell ref="W426:X426"/>
    <mergeCell ref="B432:O432"/>
    <mergeCell ref="Q432:V432"/>
    <mergeCell ref="W432:X432"/>
    <mergeCell ref="Q430:V430"/>
    <mergeCell ref="B424:AP424"/>
    <mergeCell ref="Q428:V428"/>
    <mergeCell ref="B416:O416"/>
    <mergeCell ref="B420:O420"/>
    <mergeCell ref="B422:O422"/>
    <mergeCell ref="W428:X428"/>
    <mergeCell ref="Q420:V420"/>
    <mergeCell ref="W420:X420"/>
    <mergeCell ref="W418:X418"/>
    <mergeCell ref="Q422:V422"/>
    <mergeCell ref="B517:O517"/>
    <mergeCell ref="AH517:AI517"/>
    <mergeCell ref="AH513:AI513"/>
    <mergeCell ref="B605:AP605"/>
    <mergeCell ref="AK595:AN595"/>
    <mergeCell ref="AK597:AN597"/>
    <mergeCell ref="AH593:AI593"/>
    <mergeCell ref="AH595:AI595"/>
    <mergeCell ref="B603:AP603"/>
    <mergeCell ref="AD597:AG597"/>
    <mergeCell ref="AD599:AG599"/>
    <mergeCell ref="B601:AP601"/>
    <mergeCell ref="AH597:AI597"/>
    <mergeCell ref="P597:S597"/>
    <mergeCell ref="AO599:AP599"/>
    <mergeCell ref="W597:Z597"/>
    <mergeCell ref="AO597:AP597"/>
    <mergeCell ref="AA593:AB593"/>
    <mergeCell ref="AA595:AB595"/>
    <mergeCell ref="P599:S599"/>
    <mergeCell ref="W599:Z599"/>
    <mergeCell ref="AA597:AB597"/>
    <mergeCell ref="AA599:AB599"/>
    <mergeCell ref="B593:N593"/>
    <mergeCell ref="AH599:AI599"/>
    <mergeCell ref="B599:N599"/>
    <mergeCell ref="B597:N597"/>
    <mergeCell ref="AD138:AP138"/>
    <mergeCell ref="B510:AP510"/>
    <mergeCell ref="W496:X496"/>
    <mergeCell ref="B436:AP436"/>
    <mergeCell ref="B509:AP509"/>
    <mergeCell ref="B444:H444"/>
    <mergeCell ref="I444:N444"/>
    <mergeCell ref="O444:P444"/>
    <mergeCell ref="R444:U444"/>
    <mergeCell ref="Y444:AD444"/>
    <mergeCell ref="AE444:AF444"/>
    <mergeCell ref="AG444:AN444"/>
    <mergeCell ref="B448:AP449"/>
    <mergeCell ref="AF456:AG456"/>
    <mergeCell ref="R451:U452"/>
    <mergeCell ref="W451:AG452"/>
    <mergeCell ref="R454:U454"/>
    <mergeCell ref="Q474:V474"/>
  </mergeCells>
  <phoneticPr fontId="1" type="noConversion"/>
  <dataValidations count="14">
    <dataValidation type="decimal" operator="greaterThanOrEqual" allowBlank="1" showInputMessage="1" showErrorMessage="1" error="De af te breken oppervlakte kan nooit groter zijn dan de bebouwde oppervlakte" sqref="AK408:AN408" xr:uid="{DDE45E23-FD4D-4B6C-BC98-58BB1213A04C}">
      <formula1>0</formula1>
    </dataValidation>
    <dataValidation type="whole" allowBlank="1" showInputMessage="1" showErrorMessage="1" error="De waarde die u invult, moet tussen 0 en 9 liggen." sqref="R639 Q55:T55 V55:X55 Z55:AB55 K128:AB128 B134:E134 G134:I134 K134:M134 H187 X639" xr:uid="{D3B28077-2C9B-4DFE-9E99-6F9E2E234FA0}">
      <formula1>0</formula1>
      <formula2>9</formula2>
    </dataValidation>
    <dataValidation type="whole" operator="greaterThanOrEqual" allowBlank="1" showInputMessage="1" showErrorMessage="1" sqref="T294 Q262:T262" xr:uid="{DEABAD4B-E98D-4943-865F-2590B6E5C856}">
      <formula1>0</formula1>
    </dataValidation>
    <dataValidation type="whole" allowBlank="1" showInputMessage="1" showErrorMessage="1" error="De waarde die u invult, moet tussen 0 en 1 liggen." sqref="W639 G187 Y96" xr:uid="{27322F64-5011-4D63-80E6-0E54334612BC}">
      <formula1>0</formula1>
      <formula2>1</formula2>
    </dataValidation>
    <dataValidation type="whole" allowBlank="1" showInputMessage="1" showErrorMessage="1" error="De waarde die u invult, moet tussen nul en één liggen." sqref="Q639" xr:uid="{4A313D96-BE2C-4D2E-AF98-1D11F100BE2E}">
      <formula1>0</formula1>
      <formula2>3</formula2>
    </dataValidation>
    <dataValidation type="whole" operator="greaterThanOrEqual" allowBlank="1" showInputMessage="1" showErrorMessage="1" error="De waarde die u invult, moet een geheel getal zijn." sqref="Q94:V94 Z94:AE94 AI94:AN94 Q529:V529 B251:E251 Q261:T261 Q263:T263 Q268:T268 B275:E275 B279:E279 Q283:T283 Q285:T285 Q287:T287 Q289:T289 Q291:T291 Q293:T293 Q295:T295 Q297:T297 B247:E247 I351:N351 I353:N353 I355:N355 M358 I359:N359 I357:N357 I361:N361 I363:N363 G376:L376 G378:L378 I390:N390 I392:N392 I394:N394 G404:L404 G406:L406 Q412:V412 Q414:V414 Q416:V416 Q418:V418 T419 Q420:V420 Q422:V422 Q426:V426 Q428:V428 Q430:V430 Q432:V432 I442:N442 I444:N444 I446:N446 I454:N454 I456:N456 I458:N458 Q472:V472 Q474:V474 Q476:V476 Q478:V478 I349:N349 Q487:V487 Q489:V489 Q491:V491 Q513:V513 Q515:V515 Q517:V517 Q523:V523 Q525:V525 Q527:V527 Q485:V485" xr:uid="{92672E98-B5C5-49B2-870D-7723F6391F44}">
      <formula1>0</formula1>
    </dataValidation>
    <dataValidation type="whole" allowBlank="1" showInputMessage="1" showErrorMessage="1" error="De waarde die u invult, moet tussen 0 en 3 liggen." sqref="S96" xr:uid="{DB3F303C-D4BA-4E5D-90A0-EE3E71CEE1C3}">
      <formula1>0</formula1>
      <formula2>3</formula2>
    </dataValidation>
    <dataValidation type="whole" allowBlank="1" showInputMessage="1" showErrorMessage="1" error="De waarde die inult, moet tussen 0 en 9 liggen." sqref="T96" xr:uid="{5F91673A-4D80-40FB-AA0A-F9C01CA9B490}">
      <formula1>0</formula1>
      <formula2>9</formula2>
    </dataValidation>
    <dataValidation type="whole" allowBlank="1" showInputMessage="1" showErrorMessage="1" error="De waarde die inult, moet tussen 0 en 2 liggen." sqref="Z96" xr:uid="{43DF4348-0F9E-447B-8071-52E625AA0581}">
      <formula1>0</formula1>
      <formula2>2</formula2>
    </dataValidation>
    <dataValidation type="whole" allowBlank="1" showInputMessage="1" showErrorMessage="1" error="De waarde die u invult, moet tussen 0000 en 9999 liggen." sqref="AD96:AG96 M187:P187 AB639:AE639" xr:uid="{BD2C53FB-48D2-4031-9159-31DFFDDD9ABA}">
      <formula1>0</formula1>
      <formula2>9</formula2>
    </dataValidation>
    <dataValidation type="decimal" operator="greaterThanOrEqual" allowBlank="1" showInputMessage="1" showErrorMessage="1" error="De waarde die u invult, moet groter of gelijk aan nul zijn." sqref="B537:I537 Q549:X549 Q565:X565 Q567:X567 Q569:X569 Q571:X571 Z523:AG523 Z525:AG525 Z527:AG527 Z529:AG529 Z513:AG513 Z515:AG515 Z472:AG472 Z474:AG474 AF475 Z476:AG476 Z478:AG478 AG442:AN442 AG444:AN444" xr:uid="{277DFFCE-BE06-4E1F-B5A2-81E0C227BFD7}">
      <formula1>0</formula1>
    </dataValidation>
    <dataValidation type="whole" allowBlank="1" showInputMessage="1" showErrorMessage="1" error="De waarde die u invult, moet tussen 0000 en 9999 liggen." sqref="R442:U442 R444:U444 R446:U446 R454:U454 R456:U456 R458:U458 S390:V390 S392:V392 S394:V394 P404:S404 P406:S406 P376:S376 P378:S378 S349:V349 V348 T348 S351:V351 S353:V353 S355:V355 S357:V357 S359:V359 S361:V361 S363:V363" xr:uid="{C154B462-6E37-472C-96C9-03ECCD027491}">
      <formula1>0</formula1>
      <formula2>9999</formula2>
    </dataValidation>
    <dataValidation allowBlank="1" showInputMessage="1" showErrorMessage="1" error="De waarde die u invult, moet tussen 0 en 9 liggen." sqref="I130:S130" xr:uid="{BFC7C504-9A81-40BA-A688-303B8D17A23F}"/>
    <dataValidation type="whole" allowBlank="1" showInputMessage="1" showErrorMessage="1" error="De waarde die u invult, moet tussen 1000 en 9999 liggen." sqref="Q167:T167 Q173:T173 Q117:T117 Q81:T81 Q71:T71 Q63:T63 Q53:T53" xr:uid="{65A3B564-A1A5-4C9D-BCEE-9B662FE3BA21}">
      <formula1>1000</formula1>
      <formula2>9999</formula2>
    </dataValidation>
  </dataValidations>
  <hyperlinks>
    <hyperlink ref="B11" r:id="rId1" xr:uid="{00000000-0004-0000-0000-000000000000}"/>
    <hyperlink ref="J11" r:id="rId2" xr:uid="{00000000-0004-0000-0000-000001000000}"/>
    <hyperlink ref="B654" r:id="rId3" xr:uid="{00000000-0004-0000-0000-000003000000}"/>
    <hyperlink ref="D25" r:id="rId4" xr:uid="{44FD2A7B-6D37-49BC-91BC-9E9AFD49004D}"/>
  </hyperlinks>
  <pageMargins left="0.59055118110236227" right="0.59055118110236227" top="0.35433070866141736" bottom="0.35433070866141736" header="0" footer="0"/>
  <pageSetup paperSize="9" scale="81" orientation="portrait" r:id="rId5"/>
  <headerFooter differentFirst="1" alignWithMargins="0">
    <oddFooter>&amp;R&amp;8Subsidieaanvraag voor de aankoop van een gebouw voor het buitengewoon basisonderwijs - pagina  &amp;P van &amp;N</oddFooter>
    <firstFooter>&amp;L&amp;G&amp;R&amp;8Subsidieaanvraag voor de aankoop van een gebouw voor het buitengewoon basisonderwijs - pagina  &amp;P van &amp;N</firstFooter>
  </headerFooter>
  <rowBreaks count="8" manualBreakCount="8">
    <brk id="82" max="41" man="1"/>
    <brk id="156" max="41" man="1"/>
    <brk id="219" max="41" man="1"/>
    <brk id="301" max="41" man="1"/>
    <brk id="381" max="41" man="1"/>
    <brk id="447" max="41" man="1"/>
    <brk id="539" max="41" man="1"/>
    <brk id="634" max="41" man="1"/>
  </rowBreaks>
  <ignoredErrors>
    <ignoredError sqref="Q496 Q498 Q500 Q502" unlockedFormula="1"/>
  </ignoredErrors>
  <drawing r:id="rId6"/>
  <legacyDrawing r:id="rId7"/>
  <legacyDrawingHF r:id="rId8"/>
  <mc:AlternateContent xmlns:mc="http://schemas.openxmlformats.org/markup-compatibility/2006">
    <mc:Choice Requires="x14">
      <controls>
        <mc:AlternateContent xmlns:mc="http://schemas.openxmlformats.org/markup-compatibility/2006">
          <mc:Choice Requires="x14">
            <control shapeId="1026" r:id="rId9" name="RB_OnderwijsNet_Vrij">
              <controlPr defaultSize="0" autoFill="0" autoLine="0" autoPict="0">
                <anchor moveWithCells="1">
                  <from>
                    <xdr:col>0</xdr:col>
                    <xdr:colOff>160020</xdr:colOff>
                    <xdr:row>30</xdr:row>
                    <xdr:rowOff>182880</xdr:rowOff>
                  </from>
                  <to>
                    <xdr:col>2</xdr:col>
                    <xdr:colOff>121920</xdr:colOff>
                    <xdr:row>33</xdr:row>
                    <xdr:rowOff>30480</xdr:rowOff>
                  </to>
                </anchor>
              </controlPr>
            </control>
          </mc:Choice>
        </mc:AlternateContent>
        <mc:AlternateContent xmlns:mc="http://schemas.openxmlformats.org/markup-compatibility/2006">
          <mc:Choice Requires="x14">
            <control shapeId="1027" r:id="rId10" name="RB_OnderwijsNet_Gem">
              <controlPr defaultSize="0" autoFill="0" autoLine="0" autoPict="0">
                <anchor moveWithCells="1">
                  <from>
                    <xdr:col>14</xdr:col>
                    <xdr:colOff>106680</xdr:colOff>
                    <xdr:row>30</xdr:row>
                    <xdr:rowOff>182880</xdr:rowOff>
                  </from>
                  <to>
                    <xdr:col>16</xdr:col>
                    <xdr:colOff>121920</xdr:colOff>
                    <xdr:row>33</xdr:row>
                    <xdr:rowOff>30480</xdr:rowOff>
                  </to>
                </anchor>
              </controlPr>
            </control>
          </mc:Choice>
        </mc:AlternateContent>
        <mc:AlternateContent xmlns:mc="http://schemas.openxmlformats.org/markup-compatibility/2006">
          <mc:Choice Requires="x14">
            <control shapeId="1028" r:id="rId11" name="RB_OnderwijsNet_Prov">
              <controlPr defaultSize="0" autoFill="0" autoLine="0" autoPict="0">
                <anchor moveWithCells="1">
                  <from>
                    <xdr:col>28</xdr:col>
                    <xdr:colOff>106680</xdr:colOff>
                    <xdr:row>30</xdr:row>
                    <xdr:rowOff>182880</xdr:rowOff>
                  </from>
                  <to>
                    <xdr:col>30</xdr:col>
                    <xdr:colOff>121920</xdr:colOff>
                    <xdr:row>33</xdr:row>
                    <xdr:rowOff>30480</xdr:rowOff>
                  </to>
                </anchor>
              </controlPr>
            </control>
          </mc:Choice>
        </mc:AlternateContent>
        <mc:AlternateContent xmlns:mc="http://schemas.openxmlformats.org/markup-compatibility/2006">
          <mc:Choice Requires="x14">
            <control shapeId="1029" r:id="rId12" name="RB_Diko_True">
              <controlPr defaultSize="0" autoFill="0" autoLine="0" autoPict="0">
                <anchor moveWithCells="1">
                  <from>
                    <xdr:col>0</xdr:col>
                    <xdr:colOff>160020</xdr:colOff>
                    <xdr:row>40</xdr:row>
                    <xdr:rowOff>182880</xdr:rowOff>
                  </from>
                  <to>
                    <xdr:col>2</xdr:col>
                    <xdr:colOff>121920</xdr:colOff>
                    <xdr:row>44</xdr:row>
                    <xdr:rowOff>7620</xdr:rowOff>
                  </to>
                </anchor>
              </controlPr>
            </control>
          </mc:Choice>
        </mc:AlternateContent>
        <mc:AlternateContent xmlns:mc="http://schemas.openxmlformats.org/markup-compatibility/2006">
          <mc:Choice Requires="x14">
            <control shapeId="1030" r:id="rId13" name="RB_Diko_False">
              <controlPr defaultSize="0" autoFill="0" autoLine="0" autoPict="0">
                <anchor moveWithCells="1">
                  <from>
                    <xdr:col>0</xdr:col>
                    <xdr:colOff>160020</xdr:colOff>
                    <xdr:row>42</xdr:row>
                    <xdr:rowOff>160020</xdr:rowOff>
                  </from>
                  <to>
                    <xdr:col>2</xdr:col>
                    <xdr:colOff>121920</xdr:colOff>
                    <xdr:row>45</xdr:row>
                    <xdr:rowOff>38100</xdr:rowOff>
                  </to>
                </anchor>
              </controlPr>
            </control>
          </mc:Choice>
        </mc:AlternateContent>
        <mc:AlternateContent xmlns:mc="http://schemas.openxmlformats.org/markup-compatibility/2006">
          <mc:Choice Requires="x14">
            <control shapeId="1037" r:id="rId14" name="RB_CritRationalisatieProgr_True">
              <controlPr defaultSize="0" autoFill="0" autoLine="0" autoPict="0">
                <anchor moveWithCells="1">
                  <from>
                    <xdr:col>0</xdr:col>
                    <xdr:colOff>137160</xdr:colOff>
                    <xdr:row>143</xdr:row>
                    <xdr:rowOff>289560</xdr:rowOff>
                  </from>
                  <to>
                    <xdr:col>2</xdr:col>
                    <xdr:colOff>99060</xdr:colOff>
                    <xdr:row>147</xdr:row>
                    <xdr:rowOff>0</xdr:rowOff>
                  </to>
                </anchor>
              </controlPr>
            </control>
          </mc:Choice>
        </mc:AlternateContent>
        <mc:AlternateContent xmlns:mc="http://schemas.openxmlformats.org/markup-compatibility/2006">
          <mc:Choice Requires="x14">
            <control shapeId="1038" r:id="rId15" name="RB_CritRationalisatieProgr_F">
              <controlPr defaultSize="0" autoFill="0" autoLine="0" autoPict="0">
                <anchor moveWithCells="1">
                  <from>
                    <xdr:col>0</xdr:col>
                    <xdr:colOff>152400</xdr:colOff>
                    <xdr:row>145</xdr:row>
                    <xdr:rowOff>152400</xdr:rowOff>
                  </from>
                  <to>
                    <xdr:col>2</xdr:col>
                    <xdr:colOff>114300</xdr:colOff>
                    <xdr:row>148</xdr:row>
                    <xdr:rowOff>30480</xdr:rowOff>
                  </to>
                </anchor>
              </controlPr>
            </control>
          </mc:Choice>
        </mc:AlternateContent>
        <mc:AlternateContent xmlns:mc="http://schemas.openxmlformats.org/markup-compatibility/2006">
          <mc:Choice Requires="x14">
            <control shapeId="1044" r:id="rId16" name="RB_BeschikSchoolgebVrij_True">
              <controlPr defaultSize="0" autoFill="0" autoLine="0" autoPict="0">
                <anchor moveWithCells="1">
                  <from>
                    <xdr:col>0</xdr:col>
                    <xdr:colOff>152400</xdr:colOff>
                    <xdr:row>150</xdr:row>
                    <xdr:rowOff>182880</xdr:rowOff>
                  </from>
                  <to>
                    <xdr:col>2</xdr:col>
                    <xdr:colOff>114300</xdr:colOff>
                    <xdr:row>154</xdr:row>
                    <xdr:rowOff>0</xdr:rowOff>
                  </to>
                </anchor>
              </controlPr>
            </control>
          </mc:Choice>
        </mc:AlternateContent>
        <mc:AlternateContent xmlns:mc="http://schemas.openxmlformats.org/markup-compatibility/2006">
          <mc:Choice Requires="x14">
            <control shapeId="1045" r:id="rId17" name="RB_BeschikSchoolgebVrij_False">
              <controlPr defaultSize="0" autoFill="0" autoLine="0" autoPict="0">
                <anchor moveWithCells="1">
                  <from>
                    <xdr:col>0</xdr:col>
                    <xdr:colOff>152400</xdr:colOff>
                    <xdr:row>152</xdr:row>
                    <xdr:rowOff>144780</xdr:rowOff>
                  </from>
                  <to>
                    <xdr:col>2</xdr:col>
                    <xdr:colOff>114300</xdr:colOff>
                    <xdr:row>155</xdr:row>
                    <xdr:rowOff>22860</xdr:rowOff>
                  </to>
                </anchor>
              </controlPr>
            </control>
          </mc:Choice>
        </mc:AlternateContent>
        <mc:AlternateContent xmlns:mc="http://schemas.openxmlformats.org/markup-compatibility/2006">
          <mc:Choice Requires="x14">
            <control shapeId="1055" r:id="rId18" name="RB_Prov_Ant">
              <controlPr defaultSize="0" autoFill="0" autoLine="0" autoPict="0">
                <anchor moveWithCells="1">
                  <from>
                    <xdr:col>0</xdr:col>
                    <xdr:colOff>160020</xdr:colOff>
                    <xdr:row>34</xdr:row>
                    <xdr:rowOff>182880</xdr:rowOff>
                  </from>
                  <to>
                    <xdr:col>2</xdr:col>
                    <xdr:colOff>121920</xdr:colOff>
                    <xdr:row>38</xdr:row>
                    <xdr:rowOff>0</xdr:rowOff>
                  </to>
                </anchor>
              </controlPr>
            </control>
          </mc:Choice>
        </mc:AlternateContent>
        <mc:AlternateContent xmlns:mc="http://schemas.openxmlformats.org/markup-compatibility/2006">
          <mc:Choice Requires="x14">
            <control shapeId="1056" r:id="rId19" name="Check Box 32">
              <controlPr defaultSize="0" autoFill="0" autoLine="0" autoPict="0">
                <anchor moveWithCells="1">
                  <from>
                    <xdr:col>0</xdr:col>
                    <xdr:colOff>160020</xdr:colOff>
                    <xdr:row>36</xdr:row>
                    <xdr:rowOff>152400</xdr:rowOff>
                  </from>
                  <to>
                    <xdr:col>2</xdr:col>
                    <xdr:colOff>121920</xdr:colOff>
                    <xdr:row>39</xdr:row>
                    <xdr:rowOff>30480</xdr:rowOff>
                  </to>
                </anchor>
              </controlPr>
            </control>
          </mc:Choice>
        </mc:AlternateContent>
        <mc:AlternateContent xmlns:mc="http://schemas.openxmlformats.org/markup-compatibility/2006">
          <mc:Choice Requires="x14">
            <control shapeId="1065" r:id="rId20" name="RB_Prov_BHG">
              <controlPr defaultSize="0" autoFill="0" autoLine="0" autoPict="0">
                <anchor moveWithCells="1">
                  <from>
                    <xdr:col>0</xdr:col>
                    <xdr:colOff>160020</xdr:colOff>
                    <xdr:row>36</xdr:row>
                    <xdr:rowOff>152400</xdr:rowOff>
                  </from>
                  <to>
                    <xdr:col>2</xdr:col>
                    <xdr:colOff>121920</xdr:colOff>
                    <xdr:row>39</xdr:row>
                    <xdr:rowOff>30480</xdr:rowOff>
                  </to>
                </anchor>
              </controlPr>
            </control>
          </mc:Choice>
        </mc:AlternateContent>
        <mc:AlternateContent xmlns:mc="http://schemas.openxmlformats.org/markup-compatibility/2006">
          <mc:Choice Requires="x14">
            <control shapeId="1068" r:id="rId21" name="RB_Prov_Lim">
              <controlPr defaultSize="0" autoFill="0" autoLine="0" autoPict="0">
                <anchor moveWithCells="1">
                  <from>
                    <xdr:col>14</xdr:col>
                    <xdr:colOff>106680</xdr:colOff>
                    <xdr:row>34</xdr:row>
                    <xdr:rowOff>182880</xdr:rowOff>
                  </from>
                  <to>
                    <xdr:col>16</xdr:col>
                    <xdr:colOff>121920</xdr:colOff>
                    <xdr:row>38</xdr:row>
                    <xdr:rowOff>0</xdr:rowOff>
                  </to>
                </anchor>
              </controlPr>
            </control>
          </mc:Choice>
        </mc:AlternateContent>
        <mc:AlternateContent xmlns:mc="http://schemas.openxmlformats.org/markup-compatibility/2006">
          <mc:Choice Requires="x14">
            <control shapeId="1069" r:id="rId22" name="RB_Prov_OV">
              <controlPr defaultSize="0" autoFill="0" autoLine="0" autoPict="0">
                <anchor moveWithCells="1">
                  <from>
                    <xdr:col>14</xdr:col>
                    <xdr:colOff>106680</xdr:colOff>
                    <xdr:row>36</xdr:row>
                    <xdr:rowOff>152400</xdr:rowOff>
                  </from>
                  <to>
                    <xdr:col>16</xdr:col>
                    <xdr:colOff>121920</xdr:colOff>
                    <xdr:row>39</xdr:row>
                    <xdr:rowOff>30480</xdr:rowOff>
                  </to>
                </anchor>
              </controlPr>
            </control>
          </mc:Choice>
        </mc:AlternateContent>
        <mc:AlternateContent xmlns:mc="http://schemas.openxmlformats.org/markup-compatibility/2006">
          <mc:Choice Requires="x14">
            <control shapeId="1070" r:id="rId23" name="RB_Prov_VB">
              <controlPr defaultSize="0" autoFill="0" autoLine="0" autoPict="0">
                <anchor moveWithCells="1">
                  <from>
                    <xdr:col>28</xdr:col>
                    <xdr:colOff>106680</xdr:colOff>
                    <xdr:row>34</xdr:row>
                    <xdr:rowOff>182880</xdr:rowOff>
                  </from>
                  <to>
                    <xdr:col>30</xdr:col>
                    <xdr:colOff>121920</xdr:colOff>
                    <xdr:row>38</xdr:row>
                    <xdr:rowOff>0</xdr:rowOff>
                  </to>
                </anchor>
              </controlPr>
            </control>
          </mc:Choice>
        </mc:AlternateContent>
        <mc:AlternateContent xmlns:mc="http://schemas.openxmlformats.org/markup-compatibility/2006">
          <mc:Choice Requires="x14">
            <control shapeId="1071" r:id="rId24" name="RB_Prov_WV">
              <controlPr defaultSize="0" autoFill="0" autoLine="0" autoPict="0">
                <anchor moveWithCells="1">
                  <from>
                    <xdr:col>28</xdr:col>
                    <xdr:colOff>106680</xdr:colOff>
                    <xdr:row>36</xdr:row>
                    <xdr:rowOff>152400</xdr:rowOff>
                  </from>
                  <to>
                    <xdr:col>30</xdr:col>
                    <xdr:colOff>121920</xdr:colOff>
                    <xdr:row>39</xdr:row>
                    <xdr:rowOff>30480</xdr:rowOff>
                  </to>
                </anchor>
              </controlPr>
            </control>
          </mc:Choice>
        </mc:AlternateContent>
        <mc:AlternateContent xmlns:mc="http://schemas.openxmlformats.org/markup-compatibility/2006">
          <mc:Choice Requires="x14">
            <control shapeId="1083" r:id="rId25" name="RB_Samen_Met_Andere_IM_True">
              <controlPr defaultSize="0" autoFill="0" autoLine="0" autoPict="0">
                <anchor moveWithCells="1">
                  <from>
                    <xdr:col>0</xdr:col>
                    <xdr:colOff>160020</xdr:colOff>
                    <xdr:row>99</xdr:row>
                    <xdr:rowOff>7620</xdr:rowOff>
                  </from>
                  <to>
                    <xdr:col>2</xdr:col>
                    <xdr:colOff>121920</xdr:colOff>
                    <xdr:row>102</xdr:row>
                    <xdr:rowOff>0</xdr:rowOff>
                  </to>
                </anchor>
              </controlPr>
            </control>
          </mc:Choice>
        </mc:AlternateContent>
        <mc:AlternateContent xmlns:mc="http://schemas.openxmlformats.org/markup-compatibility/2006">
          <mc:Choice Requires="x14">
            <control shapeId="1084" r:id="rId26" name="RB_Samen_Met_Andere_IM_False">
              <controlPr defaultSize="0" autoFill="0" autoLine="0" autoPict="0">
                <anchor moveWithCells="1">
                  <from>
                    <xdr:col>0</xdr:col>
                    <xdr:colOff>160020</xdr:colOff>
                    <xdr:row>101</xdr:row>
                    <xdr:rowOff>7620</xdr:rowOff>
                  </from>
                  <to>
                    <xdr:col>2</xdr:col>
                    <xdr:colOff>121920</xdr:colOff>
                    <xdr:row>103</xdr:row>
                    <xdr:rowOff>30480</xdr:rowOff>
                  </to>
                </anchor>
              </controlPr>
            </control>
          </mc:Choice>
        </mc:AlternateContent>
        <mc:AlternateContent xmlns:mc="http://schemas.openxmlformats.org/markup-compatibility/2006">
          <mc:Choice Requires="x14">
            <control shapeId="1085" r:id="rId27" name="RB_CoordinerendeMacht_True">
              <controlPr defaultSize="0" autoFill="0" autoLine="0" autoPict="0">
                <anchor moveWithCells="1">
                  <from>
                    <xdr:col>0</xdr:col>
                    <xdr:colOff>160020</xdr:colOff>
                    <xdr:row>106</xdr:row>
                    <xdr:rowOff>0</xdr:rowOff>
                  </from>
                  <to>
                    <xdr:col>2</xdr:col>
                    <xdr:colOff>121920</xdr:colOff>
                    <xdr:row>108</xdr:row>
                    <xdr:rowOff>0</xdr:rowOff>
                  </to>
                </anchor>
              </controlPr>
            </control>
          </mc:Choice>
        </mc:AlternateContent>
        <mc:AlternateContent xmlns:mc="http://schemas.openxmlformats.org/markup-compatibility/2006">
          <mc:Choice Requires="x14">
            <control shapeId="1086" r:id="rId28" name="RB_CoordinerendeMacht_False">
              <controlPr defaultSize="0" autoFill="0" autoLine="0" autoPict="0">
                <anchor moveWithCells="1">
                  <from>
                    <xdr:col>0</xdr:col>
                    <xdr:colOff>160020</xdr:colOff>
                    <xdr:row>107</xdr:row>
                    <xdr:rowOff>7620</xdr:rowOff>
                  </from>
                  <to>
                    <xdr:col>2</xdr:col>
                    <xdr:colOff>121920</xdr:colOff>
                    <xdr:row>109</xdr:row>
                    <xdr:rowOff>22860</xdr:rowOff>
                  </to>
                </anchor>
              </controlPr>
            </control>
          </mc:Choice>
        </mc:AlternateContent>
        <mc:AlternateContent xmlns:mc="http://schemas.openxmlformats.org/markup-compatibility/2006">
          <mc:Choice Requires="x14">
            <control shapeId="1087" r:id="rId29" name="RB_Samen_Met_Andere_OI_True">
              <controlPr defaultSize="0" autoFill="0" autoLine="0" autoPict="0">
                <anchor moveWithCells="1">
                  <from>
                    <xdr:col>0</xdr:col>
                    <xdr:colOff>160020</xdr:colOff>
                    <xdr:row>136</xdr:row>
                    <xdr:rowOff>0</xdr:rowOff>
                  </from>
                  <to>
                    <xdr:col>2</xdr:col>
                    <xdr:colOff>121920</xdr:colOff>
                    <xdr:row>139</xdr:row>
                    <xdr:rowOff>0</xdr:rowOff>
                  </to>
                </anchor>
              </controlPr>
            </control>
          </mc:Choice>
        </mc:AlternateContent>
        <mc:AlternateContent xmlns:mc="http://schemas.openxmlformats.org/markup-compatibility/2006">
          <mc:Choice Requires="x14">
            <control shapeId="1088" r:id="rId30" name="RB_Samen_Met_Andere_OI_False">
              <controlPr defaultSize="0" autoFill="0" autoLine="0" autoPict="0">
                <anchor moveWithCells="1">
                  <from>
                    <xdr:col>0</xdr:col>
                    <xdr:colOff>175260</xdr:colOff>
                    <xdr:row>138</xdr:row>
                    <xdr:rowOff>0</xdr:rowOff>
                  </from>
                  <to>
                    <xdr:col>2</xdr:col>
                    <xdr:colOff>137160</xdr:colOff>
                    <xdr:row>140</xdr:row>
                    <xdr:rowOff>7620</xdr:rowOff>
                  </to>
                </anchor>
              </controlPr>
            </control>
          </mc:Choice>
        </mc:AlternateContent>
        <mc:AlternateContent xmlns:mc="http://schemas.openxmlformats.org/markup-compatibility/2006">
          <mc:Choice Requires="x14">
            <control shapeId="1089" r:id="rId31" name="CB_OpenbareVerkoop_T">
              <controlPr defaultSize="0" autoFill="0" autoLine="0" autoPict="0">
                <anchor moveWithCells="1">
                  <from>
                    <xdr:col>0</xdr:col>
                    <xdr:colOff>160020</xdr:colOff>
                    <xdr:row>176</xdr:row>
                    <xdr:rowOff>152400</xdr:rowOff>
                  </from>
                  <to>
                    <xdr:col>2</xdr:col>
                    <xdr:colOff>121920</xdr:colOff>
                    <xdr:row>178</xdr:row>
                    <xdr:rowOff>0</xdr:rowOff>
                  </to>
                </anchor>
              </controlPr>
            </control>
          </mc:Choice>
        </mc:AlternateContent>
        <mc:AlternateContent xmlns:mc="http://schemas.openxmlformats.org/markup-compatibility/2006">
          <mc:Choice Requires="x14">
            <control shapeId="1090" r:id="rId32" name="CB_OpenbareVerkoop_F">
              <controlPr defaultSize="0" autoFill="0" autoLine="0" autoPict="0">
                <anchor moveWithCells="1">
                  <from>
                    <xdr:col>0</xdr:col>
                    <xdr:colOff>160020</xdr:colOff>
                    <xdr:row>178</xdr:row>
                    <xdr:rowOff>7620</xdr:rowOff>
                  </from>
                  <to>
                    <xdr:col>2</xdr:col>
                    <xdr:colOff>121920</xdr:colOff>
                    <xdr:row>180</xdr:row>
                    <xdr:rowOff>22860</xdr:rowOff>
                  </to>
                </anchor>
              </controlPr>
            </control>
          </mc:Choice>
        </mc:AlternateContent>
        <mc:AlternateContent xmlns:mc="http://schemas.openxmlformats.org/markup-compatibility/2006">
          <mc:Choice Requires="x14">
            <control shapeId="1091" r:id="rId33" name="CB_VerbouwingswerkenNaAankoop_T">
              <controlPr defaultSize="0" autoFill="0" autoLine="0" autoPict="0">
                <anchor moveWithCells="1">
                  <from>
                    <xdr:col>0</xdr:col>
                    <xdr:colOff>152400</xdr:colOff>
                    <xdr:row>182</xdr:row>
                    <xdr:rowOff>0</xdr:rowOff>
                  </from>
                  <to>
                    <xdr:col>2</xdr:col>
                    <xdr:colOff>38100</xdr:colOff>
                    <xdr:row>183</xdr:row>
                    <xdr:rowOff>7620</xdr:rowOff>
                  </to>
                </anchor>
              </controlPr>
            </control>
          </mc:Choice>
        </mc:AlternateContent>
        <mc:AlternateContent xmlns:mc="http://schemas.openxmlformats.org/markup-compatibility/2006">
          <mc:Choice Requires="x14">
            <control shapeId="1092" r:id="rId34" name="CB_VerbouwingswerkenNaAankoop_F">
              <controlPr defaultSize="0" autoFill="0" autoLine="0" autoPict="0">
                <anchor moveWithCells="1">
                  <from>
                    <xdr:col>0</xdr:col>
                    <xdr:colOff>152400</xdr:colOff>
                    <xdr:row>187</xdr:row>
                    <xdr:rowOff>7620</xdr:rowOff>
                  </from>
                  <to>
                    <xdr:col>2</xdr:col>
                    <xdr:colOff>114300</xdr:colOff>
                    <xdr:row>189</xdr:row>
                    <xdr:rowOff>30480</xdr:rowOff>
                  </to>
                </anchor>
              </controlPr>
            </control>
          </mc:Choice>
        </mc:AlternateContent>
        <mc:AlternateContent xmlns:mc="http://schemas.openxmlformats.org/markup-compatibility/2006">
          <mc:Choice Requires="x14">
            <control shapeId="1093" r:id="rId35" name="RB_SamenWerking_OV_PS_True">
              <controlPr defaultSize="0" autoFill="0" autoLine="0" autoPict="0">
                <anchor moveWithCells="1">
                  <from>
                    <xdr:col>0</xdr:col>
                    <xdr:colOff>160020</xdr:colOff>
                    <xdr:row>222</xdr:row>
                    <xdr:rowOff>7620</xdr:rowOff>
                  </from>
                  <to>
                    <xdr:col>2</xdr:col>
                    <xdr:colOff>30480</xdr:colOff>
                    <xdr:row>225</xdr:row>
                    <xdr:rowOff>0</xdr:rowOff>
                  </to>
                </anchor>
              </controlPr>
            </control>
          </mc:Choice>
        </mc:AlternateContent>
        <mc:AlternateContent xmlns:mc="http://schemas.openxmlformats.org/markup-compatibility/2006">
          <mc:Choice Requires="x14">
            <control shapeId="1094" r:id="rId36" name="RB_SamenWerking_OV_PS_False">
              <controlPr defaultSize="0" autoFill="0" autoLine="0" autoPict="0">
                <anchor moveWithCells="1">
                  <from>
                    <xdr:col>0</xdr:col>
                    <xdr:colOff>152400</xdr:colOff>
                    <xdr:row>224</xdr:row>
                    <xdr:rowOff>7620</xdr:rowOff>
                  </from>
                  <to>
                    <xdr:col>1</xdr:col>
                    <xdr:colOff>137160</xdr:colOff>
                    <xdr:row>226</xdr:row>
                    <xdr:rowOff>7620</xdr:rowOff>
                  </to>
                </anchor>
              </controlPr>
            </control>
          </mc:Choice>
        </mc:AlternateContent>
        <mc:AlternateContent xmlns:mc="http://schemas.openxmlformats.org/markup-compatibility/2006">
          <mc:Choice Requires="x14">
            <control shapeId="1095" r:id="rId37" name="CB_Dienst_Onr_Erfgoed">
              <controlPr defaultSize="0" autoFill="0" autoLine="0" autoPict="0">
                <anchor moveWithCells="1">
                  <from>
                    <xdr:col>0</xdr:col>
                    <xdr:colOff>152400</xdr:colOff>
                    <xdr:row>227</xdr:row>
                    <xdr:rowOff>198120</xdr:rowOff>
                  </from>
                  <to>
                    <xdr:col>2</xdr:col>
                    <xdr:colOff>7620</xdr:colOff>
                    <xdr:row>229</xdr:row>
                    <xdr:rowOff>7620</xdr:rowOff>
                  </to>
                </anchor>
              </controlPr>
            </control>
          </mc:Choice>
        </mc:AlternateContent>
        <mc:AlternateContent xmlns:mc="http://schemas.openxmlformats.org/markup-compatibility/2006">
          <mc:Choice Requires="x14">
            <control shapeId="1096" r:id="rId38" name="CB_VIPA">
              <controlPr defaultSize="0" autoFill="0" autoLine="0" autoPict="0">
                <anchor moveWithCells="1">
                  <from>
                    <xdr:col>0</xdr:col>
                    <xdr:colOff>152400</xdr:colOff>
                    <xdr:row>229</xdr:row>
                    <xdr:rowOff>22860</xdr:rowOff>
                  </from>
                  <to>
                    <xdr:col>2</xdr:col>
                    <xdr:colOff>7620</xdr:colOff>
                    <xdr:row>231</xdr:row>
                    <xdr:rowOff>7620</xdr:rowOff>
                  </to>
                </anchor>
              </controlPr>
            </control>
          </mc:Choice>
        </mc:AlternateContent>
        <mc:AlternateContent xmlns:mc="http://schemas.openxmlformats.org/markup-compatibility/2006">
          <mc:Choice Requires="x14">
            <control shapeId="1097" r:id="rId39" name="CB_VGC">
              <controlPr defaultSize="0" autoFill="0" autoLine="0" autoPict="0">
                <anchor moveWithCells="1">
                  <from>
                    <xdr:col>0</xdr:col>
                    <xdr:colOff>152400</xdr:colOff>
                    <xdr:row>232</xdr:row>
                    <xdr:rowOff>0</xdr:rowOff>
                  </from>
                  <to>
                    <xdr:col>1</xdr:col>
                    <xdr:colOff>137160</xdr:colOff>
                    <xdr:row>233</xdr:row>
                    <xdr:rowOff>0</xdr:rowOff>
                  </to>
                </anchor>
              </controlPr>
            </control>
          </mc:Choice>
        </mc:AlternateContent>
        <mc:AlternateContent xmlns:mc="http://schemas.openxmlformats.org/markup-compatibility/2006">
          <mc:Choice Requires="x14">
            <control shapeId="1098" r:id="rId40" name="CB_Andere_Overheden">
              <controlPr defaultSize="0" autoFill="0" autoLine="0" autoPict="0">
                <anchor moveWithCells="1">
                  <from>
                    <xdr:col>0</xdr:col>
                    <xdr:colOff>152400</xdr:colOff>
                    <xdr:row>235</xdr:row>
                    <xdr:rowOff>7620</xdr:rowOff>
                  </from>
                  <to>
                    <xdr:col>2</xdr:col>
                    <xdr:colOff>7620</xdr:colOff>
                    <xdr:row>237</xdr:row>
                    <xdr:rowOff>22860</xdr:rowOff>
                  </to>
                </anchor>
              </controlPr>
            </control>
          </mc:Choice>
        </mc:AlternateContent>
        <mc:AlternateContent xmlns:mc="http://schemas.openxmlformats.org/markup-compatibility/2006">
          <mc:Choice Requires="x14">
            <control shapeId="1100" r:id="rId41" name="CB_GebAfgebrOntrGesubAGIOnGeb2">
              <controlPr defaultSize="0" autoFill="0" autoLine="0" autoPict="0">
                <anchor moveWithCells="1" sizeWithCells="1">
                  <from>
                    <xdr:col>32</xdr:col>
                    <xdr:colOff>106680</xdr:colOff>
                    <xdr:row>373</xdr:row>
                    <xdr:rowOff>7620</xdr:rowOff>
                  </from>
                  <to>
                    <xdr:col>34</xdr:col>
                    <xdr:colOff>22860</xdr:colOff>
                    <xdr:row>378</xdr:row>
                    <xdr:rowOff>22860</xdr:rowOff>
                  </to>
                </anchor>
              </controlPr>
            </control>
          </mc:Choice>
        </mc:AlternateContent>
        <mc:AlternateContent xmlns:mc="http://schemas.openxmlformats.org/markup-compatibility/2006">
          <mc:Choice Requires="x14">
            <control shapeId="1102" r:id="rId42" name="CB_LokLOAfgebrOntrGesubAGIOnG2">
              <controlPr defaultSize="0" autoFill="0" autoLine="0" autoPict="0">
                <anchor moveWithCells="1" sizeWithCells="1">
                  <from>
                    <xdr:col>31</xdr:col>
                    <xdr:colOff>99060</xdr:colOff>
                    <xdr:row>401</xdr:row>
                    <xdr:rowOff>121920</xdr:rowOff>
                  </from>
                  <to>
                    <xdr:col>33</xdr:col>
                    <xdr:colOff>7620</xdr:colOff>
                    <xdr:row>405</xdr:row>
                    <xdr:rowOff>121920</xdr:rowOff>
                  </to>
                </anchor>
              </controlPr>
            </control>
          </mc:Choice>
        </mc:AlternateContent>
        <mc:AlternateContent xmlns:mc="http://schemas.openxmlformats.org/markup-compatibility/2006">
          <mc:Choice Requires="x14">
            <control shapeId="1105" r:id="rId43" name="Check Box 81">
              <controlPr defaultSize="0" autoFill="0" autoLine="0" autoPict="0">
                <anchor moveWithCells="1">
                  <from>
                    <xdr:col>0</xdr:col>
                    <xdr:colOff>160020</xdr:colOff>
                    <xdr:row>239</xdr:row>
                    <xdr:rowOff>45720</xdr:rowOff>
                  </from>
                  <to>
                    <xdr:col>2</xdr:col>
                    <xdr:colOff>7620</xdr:colOff>
                    <xdr:row>242</xdr:row>
                    <xdr:rowOff>0</xdr:rowOff>
                  </to>
                </anchor>
              </controlPr>
            </control>
          </mc:Choice>
        </mc:AlternateContent>
        <mc:AlternateContent xmlns:mc="http://schemas.openxmlformats.org/markup-compatibility/2006">
          <mc:Choice Requires="x14">
            <control shapeId="1106" r:id="rId44" name="Check Box 82">
              <controlPr defaultSize="0" autoFill="0" autoLine="0" autoPict="0">
                <anchor moveWithCells="1">
                  <from>
                    <xdr:col>0</xdr:col>
                    <xdr:colOff>160020</xdr:colOff>
                    <xdr:row>241</xdr:row>
                    <xdr:rowOff>0</xdr:rowOff>
                  </from>
                  <to>
                    <xdr:col>2</xdr:col>
                    <xdr:colOff>0</xdr:colOff>
                    <xdr:row>243</xdr:row>
                    <xdr:rowOff>30480</xdr:rowOff>
                  </to>
                </anchor>
              </controlPr>
            </control>
          </mc:Choice>
        </mc:AlternateContent>
        <mc:AlternateContent xmlns:mc="http://schemas.openxmlformats.org/markup-compatibility/2006">
          <mc:Choice Requires="x14">
            <control shapeId="1120" r:id="rId45" name="CB_BeschrijvingGebouwen">
              <controlPr defaultSize="0" autoFill="0" autoLine="0" autoPict="0">
                <anchor moveWithCells="1">
                  <from>
                    <xdr:col>0</xdr:col>
                    <xdr:colOff>160020</xdr:colOff>
                    <xdr:row>612</xdr:row>
                    <xdr:rowOff>0</xdr:rowOff>
                  </from>
                  <to>
                    <xdr:col>2</xdr:col>
                    <xdr:colOff>121920</xdr:colOff>
                    <xdr:row>615</xdr:row>
                    <xdr:rowOff>7620</xdr:rowOff>
                  </to>
                </anchor>
              </controlPr>
            </control>
          </mc:Choice>
        </mc:AlternateContent>
        <mc:AlternateContent xmlns:mc="http://schemas.openxmlformats.org/markup-compatibility/2006">
          <mc:Choice Requires="x14">
            <control shapeId="1121" r:id="rId46" name="CB_Verkoopovereenkomst">
              <controlPr defaultSize="0" autoFill="0" autoLine="0" autoPict="0">
                <anchor moveWithCells="1">
                  <from>
                    <xdr:col>0</xdr:col>
                    <xdr:colOff>160020</xdr:colOff>
                    <xdr:row>606</xdr:row>
                    <xdr:rowOff>0</xdr:rowOff>
                  </from>
                  <to>
                    <xdr:col>2</xdr:col>
                    <xdr:colOff>121920</xdr:colOff>
                    <xdr:row>609</xdr:row>
                    <xdr:rowOff>7620</xdr:rowOff>
                  </to>
                </anchor>
              </controlPr>
            </control>
          </mc:Choice>
        </mc:AlternateContent>
        <mc:AlternateContent xmlns:mc="http://schemas.openxmlformats.org/markup-compatibility/2006">
          <mc:Choice Requires="x14">
            <control shapeId="1122" r:id="rId47" name="CB_KadastraalPlanEnLegger">
              <controlPr defaultSize="0" autoFill="0" autoLine="0" autoPict="0">
                <anchor moveWithCells="1">
                  <from>
                    <xdr:col>0</xdr:col>
                    <xdr:colOff>160020</xdr:colOff>
                    <xdr:row>608</xdr:row>
                    <xdr:rowOff>0</xdr:rowOff>
                  </from>
                  <to>
                    <xdr:col>2</xdr:col>
                    <xdr:colOff>121920</xdr:colOff>
                    <xdr:row>611</xdr:row>
                    <xdr:rowOff>7620</xdr:rowOff>
                  </to>
                </anchor>
              </controlPr>
            </control>
          </mc:Choice>
        </mc:AlternateContent>
        <mc:AlternateContent xmlns:mc="http://schemas.openxmlformats.org/markup-compatibility/2006">
          <mc:Choice Requires="x14">
            <control shapeId="1123" r:id="rId48" name="CB_SitPlanAantekopenGeb">
              <controlPr defaultSize="0" autoFill="0" autoLine="0" autoPict="0">
                <anchor moveWithCells="1">
                  <from>
                    <xdr:col>0</xdr:col>
                    <xdr:colOff>160020</xdr:colOff>
                    <xdr:row>614</xdr:row>
                    <xdr:rowOff>30480</xdr:rowOff>
                  </from>
                  <to>
                    <xdr:col>2</xdr:col>
                    <xdr:colOff>60960</xdr:colOff>
                    <xdr:row>617</xdr:row>
                    <xdr:rowOff>0</xdr:rowOff>
                  </to>
                </anchor>
              </controlPr>
            </control>
          </mc:Choice>
        </mc:AlternateContent>
        <mc:AlternateContent xmlns:mc="http://schemas.openxmlformats.org/markup-compatibility/2006">
          <mc:Choice Requires="x14">
            <control shapeId="1125" r:id="rId49" name="CB_BestekNaAankoop">
              <controlPr defaultSize="0" autoFill="0" autoLine="0" autoPict="0">
                <anchor moveWithCells="1">
                  <from>
                    <xdr:col>0</xdr:col>
                    <xdr:colOff>160020</xdr:colOff>
                    <xdr:row>624</xdr:row>
                    <xdr:rowOff>0</xdr:rowOff>
                  </from>
                  <to>
                    <xdr:col>2</xdr:col>
                    <xdr:colOff>121920</xdr:colOff>
                    <xdr:row>627</xdr:row>
                    <xdr:rowOff>7620</xdr:rowOff>
                  </to>
                </anchor>
              </controlPr>
            </control>
          </mc:Choice>
        </mc:AlternateContent>
        <mc:AlternateContent xmlns:mc="http://schemas.openxmlformats.org/markup-compatibility/2006">
          <mc:Choice Requires="x14">
            <control shapeId="1126" r:id="rId50" name="CB_BodemAttest">
              <controlPr defaultSize="0" autoFill="0" autoLine="0" autoPict="0">
                <anchor moveWithCells="1">
                  <from>
                    <xdr:col>0</xdr:col>
                    <xdr:colOff>160020</xdr:colOff>
                    <xdr:row>610</xdr:row>
                    <xdr:rowOff>7620</xdr:rowOff>
                  </from>
                  <to>
                    <xdr:col>2</xdr:col>
                    <xdr:colOff>121920</xdr:colOff>
                    <xdr:row>613</xdr:row>
                    <xdr:rowOff>22860</xdr:rowOff>
                  </to>
                </anchor>
              </controlPr>
            </control>
          </mc:Choice>
        </mc:AlternateContent>
        <mc:AlternateContent xmlns:mc="http://schemas.openxmlformats.org/markup-compatibility/2006">
          <mc:Choice Requires="x14">
            <control shapeId="1128" r:id="rId51" name="CB_UitgevoerdeWerken">
              <controlPr defaultSize="0" autoFill="0" autoLine="0" autoPict="0">
                <anchor moveWithCells="1">
                  <from>
                    <xdr:col>0</xdr:col>
                    <xdr:colOff>160020</xdr:colOff>
                    <xdr:row>629</xdr:row>
                    <xdr:rowOff>7620</xdr:rowOff>
                  </from>
                  <to>
                    <xdr:col>2</xdr:col>
                    <xdr:colOff>68580</xdr:colOff>
                    <xdr:row>629</xdr:row>
                    <xdr:rowOff>220980</xdr:rowOff>
                  </to>
                </anchor>
              </controlPr>
            </control>
          </mc:Choice>
        </mc:AlternateContent>
        <mc:AlternateContent xmlns:mc="http://schemas.openxmlformats.org/markup-compatibility/2006">
          <mc:Choice Requires="x14">
            <control shapeId="1129" r:id="rId52" name="CB_HuurOfErfpacht">
              <controlPr defaultSize="0" autoFill="0" autoLine="0" autoPict="0">
                <anchor moveWithCells="1">
                  <from>
                    <xdr:col>0</xdr:col>
                    <xdr:colOff>160020</xdr:colOff>
                    <xdr:row>630</xdr:row>
                    <xdr:rowOff>0</xdr:rowOff>
                  </from>
                  <to>
                    <xdr:col>2</xdr:col>
                    <xdr:colOff>121920</xdr:colOff>
                    <xdr:row>633</xdr:row>
                    <xdr:rowOff>7620</xdr:rowOff>
                  </to>
                </anchor>
              </controlPr>
            </control>
          </mc:Choice>
        </mc:AlternateContent>
        <mc:AlternateContent xmlns:mc="http://schemas.openxmlformats.org/markup-compatibility/2006">
          <mc:Choice Requires="x14">
            <control shapeId="1131" r:id="rId53" name="CB_BeschrSamenwerkinmod">
              <controlPr defaultSize="0" autoFill="0" autoLine="0" autoPict="0">
                <anchor moveWithCells="1">
                  <from>
                    <xdr:col>0</xdr:col>
                    <xdr:colOff>160020</xdr:colOff>
                    <xdr:row>619</xdr:row>
                    <xdr:rowOff>144780</xdr:rowOff>
                  </from>
                  <to>
                    <xdr:col>2</xdr:col>
                    <xdr:colOff>121920</xdr:colOff>
                    <xdr:row>623</xdr:row>
                    <xdr:rowOff>0</xdr:rowOff>
                  </to>
                </anchor>
              </controlPr>
            </control>
          </mc:Choice>
        </mc:AlternateContent>
        <mc:AlternateContent xmlns:mc="http://schemas.openxmlformats.org/markup-compatibility/2006">
          <mc:Choice Requires="x14">
            <control shapeId="1133" r:id="rId54" name="Check Box 109">
              <controlPr defaultSize="0" autoFill="0" autoLine="0" autoPict="0">
                <anchor moveWithCells="1">
                  <from>
                    <xdr:col>0</xdr:col>
                    <xdr:colOff>175260</xdr:colOff>
                    <xdr:row>616</xdr:row>
                    <xdr:rowOff>22860</xdr:rowOff>
                  </from>
                  <to>
                    <xdr:col>2</xdr:col>
                    <xdr:colOff>30480</xdr:colOff>
                    <xdr:row>618</xdr:row>
                    <xdr:rowOff>7620</xdr:rowOff>
                  </to>
                </anchor>
              </controlPr>
            </control>
          </mc:Choice>
        </mc:AlternateContent>
        <mc:AlternateContent xmlns:mc="http://schemas.openxmlformats.org/markup-compatibility/2006">
          <mc:Choice Requires="x14">
            <control shapeId="1135" r:id="rId55" name="Check Box 111">
              <controlPr defaultSize="0" autoFill="0" autoLine="0" autoPict="0">
                <anchor moveWithCells="1">
                  <from>
                    <xdr:col>0</xdr:col>
                    <xdr:colOff>160020</xdr:colOff>
                    <xdr:row>626</xdr:row>
                    <xdr:rowOff>0</xdr:rowOff>
                  </from>
                  <to>
                    <xdr:col>2</xdr:col>
                    <xdr:colOff>22860</xdr:colOff>
                    <xdr:row>628</xdr:row>
                    <xdr:rowOff>7620</xdr:rowOff>
                  </to>
                </anchor>
              </controlPr>
            </control>
          </mc:Choice>
        </mc:AlternateContent>
        <mc:AlternateContent xmlns:mc="http://schemas.openxmlformats.org/markup-compatibility/2006">
          <mc:Choice Requires="x14">
            <control shapeId="1136" r:id="rId56" name="Check Box 112">
              <controlPr defaultSize="0" autoFill="0" autoLine="0" autoPict="0">
                <anchor moveWithCells="1">
                  <from>
                    <xdr:col>0</xdr:col>
                    <xdr:colOff>160020</xdr:colOff>
                    <xdr:row>633</xdr:row>
                    <xdr:rowOff>68580</xdr:rowOff>
                  </from>
                  <to>
                    <xdr:col>2</xdr:col>
                    <xdr:colOff>7620</xdr:colOff>
                    <xdr:row>633</xdr:row>
                    <xdr:rowOff>228600</xdr:rowOff>
                  </to>
                </anchor>
              </controlPr>
            </control>
          </mc:Choice>
        </mc:AlternateContent>
        <mc:AlternateContent xmlns:mc="http://schemas.openxmlformats.org/markup-compatibility/2006">
          <mc:Choice Requires="x14">
            <control shapeId="1137" r:id="rId57" name="Check Box 113">
              <controlPr defaultSize="0" autoFill="0" autoLine="0" autoPict="0">
                <anchor moveWithCells="1">
                  <from>
                    <xdr:col>0</xdr:col>
                    <xdr:colOff>175260</xdr:colOff>
                    <xdr:row>618</xdr:row>
                    <xdr:rowOff>0</xdr:rowOff>
                  </from>
                  <to>
                    <xdr:col>2</xdr:col>
                    <xdr:colOff>68580</xdr:colOff>
                    <xdr:row>620</xdr:row>
                    <xdr:rowOff>0</xdr:rowOff>
                  </to>
                </anchor>
              </controlPr>
            </control>
          </mc:Choice>
        </mc:AlternateContent>
        <mc:AlternateContent xmlns:mc="http://schemas.openxmlformats.org/markup-compatibility/2006">
          <mc:Choice Requires="x14">
            <control shapeId="1138" r:id="rId58" name="Check Box 114">
              <controlPr defaultSize="0" autoFill="0" autoLine="0" autoPict="0">
                <anchor moveWithCells="1">
                  <from>
                    <xdr:col>0</xdr:col>
                    <xdr:colOff>160020</xdr:colOff>
                    <xdr:row>621</xdr:row>
                    <xdr:rowOff>152400</xdr:rowOff>
                  </from>
                  <to>
                    <xdr:col>2</xdr:col>
                    <xdr:colOff>121920</xdr:colOff>
                    <xdr:row>625</xdr:row>
                    <xdr:rowOff>0</xdr:rowOff>
                  </to>
                </anchor>
              </controlPr>
            </control>
          </mc:Choice>
        </mc:AlternateContent>
        <mc:AlternateContent xmlns:mc="http://schemas.openxmlformats.org/markup-compatibility/2006">
          <mc:Choice Requires="x14">
            <control shapeId="1140" r:id="rId59" name="CB_VIPA">
              <controlPr defaultSize="0" autoFill="0" autoLine="0" autoPict="0">
                <anchor moveWithCells="1">
                  <from>
                    <xdr:col>0</xdr:col>
                    <xdr:colOff>152400</xdr:colOff>
                    <xdr:row>233</xdr:row>
                    <xdr:rowOff>30480</xdr:rowOff>
                  </from>
                  <to>
                    <xdr:col>2</xdr:col>
                    <xdr:colOff>22860</xdr:colOff>
                    <xdr:row>236</xdr:row>
                    <xdr:rowOff>0</xdr:rowOff>
                  </to>
                </anchor>
              </controlPr>
            </control>
          </mc:Choice>
        </mc:AlternateContent>
        <mc:AlternateContent xmlns:mc="http://schemas.openxmlformats.org/markup-compatibility/2006">
          <mc:Choice Requires="x14">
            <control shapeId="1141" r:id="rId60" name="CB_GebAfgebrOntrGesubAGIOnGeb1">
              <controlPr defaultSize="0" autoFill="0" autoLine="0" autoPict="0">
                <anchor moveWithCells="1">
                  <from>
                    <xdr:col>32</xdr:col>
                    <xdr:colOff>106680</xdr:colOff>
                    <xdr:row>377</xdr:row>
                    <xdr:rowOff>7620</xdr:rowOff>
                  </from>
                  <to>
                    <xdr:col>34</xdr:col>
                    <xdr:colOff>114300</xdr:colOff>
                    <xdr:row>378</xdr:row>
                    <xdr:rowOff>38100</xdr:rowOff>
                  </to>
                </anchor>
              </controlPr>
            </control>
          </mc:Choice>
        </mc:AlternateContent>
        <mc:AlternateContent xmlns:mc="http://schemas.openxmlformats.org/markup-compatibility/2006">
          <mc:Choice Requires="x14">
            <control shapeId="1142" r:id="rId61" name="CB_LokLOAfgebrOntrGesubAGIOnG1">
              <controlPr defaultSize="0" autoFill="0" autoLine="0" autoPict="0">
                <anchor moveWithCells="1">
                  <from>
                    <xdr:col>31</xdr:col>
                    <xdr:colOff>106680</xdr:colOff>
                    <xdr:row>405</xdr:row>
                    <xdr:rowOff>7620</xdr:rowOff>
                  </from>
                  <to>
                    <xdr:col>33</xdr:col>
                    <xdr:colOff>114300</xdr:colOff>
                    <xdr:row>407</xdr:row>
                    <xdr:rowOff>7620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B8AFA21370DD40B77B761990B36654" ma:contentTypeVersion="1" ma:contentTypeDescription="Create a new document." ma:contentTypeScope="" ma:versionID="ea29b9a3da72a71a6298c208521d2b03">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EA30897-2A07-4431-936C-F9A6F4C995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667AEFD-7CBA-4200-9B94-8B0EE18A670E}">
  <ds:schemaRefs>
    <ds:schemaRef ds:uri="http://schemas.microsoft.com/sharepoint/v3/contenttype/forms"/>
  </ds:schemaRefs>
</ds:datastoreItem>
</file>

<file path=customXml/itemProps3.xml><?xml version="1.0" encoding="utf-8"?>
<ds:datastoreItem xmlns:ds="http://schemas.openxmlformats.org/officeDocument/2006/customXml" ds:itemID="{A0FF9AC8-5C4D-4323-B4D0-28832532F50A}">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210</vt:i4>
      </vt:variant>
    </vt:vector>
  </HeadingPairs>
  <TitlesOfParts>
    <vt:vector size="211" baseType="lpstr">
      <vt:lpstr>aanvraag</vt:lpstr>
      <vt:lpstr>AardAanvraag_fldAantalBijkomendePlaatsen</vt:lpstr>
      <vt:lpstr>AardAanvraag_fldAantalLeerlingenNieuweInfra</vt:lpstr>
      <vt:lpstr>AardAanvraag_fldBeschrijving</vt:lpstr>
      <vt:lpstr>AardAanvraag_fldDatumStartdatumWerkenJaren</vt:lpstr>
      <vt:lpstr>AardAanvraag_fldDatumStartdatumWerkenMaanden</vt:lpstr>
      <vt:lpstr>AardAanvraag_fldMotivatie</vt:lpstr>
      <vt:lpstr>AardAanvraag_fldSubsidiesAndereOverhedenAndereWaarde</vt:lpstr>
      <vt:lpstr>AdministratieveGegevens_fldAankoopGebouwAard</vt:lpstr>
      <vt:lpstr>AdministratieveGegevens_fldAankoopGebouwGemeente</vt:lpstr>
      <vt:lpstr>AdministratieveGegevens_fldAankoopGebouwNr</vt:lpstr>
      <vt:lpstr>AdministratieveGegevens_fldAankoopGebouwPostcode</vt:lpstr>
      <vt:lpstr>AdministratieveGegevens_fldAankoopGebouwStraat</vt:lpstr>
      <vt:lpstr>AdministratieveGegevens_fldAndereOnderwijsinstellingsnummer</vt:lpstr>
      <vt:lpstr>AdministratieveGegevens_fldBankrekening</vt:lpstr>
      <vt:lpstr>AdministratieveGegevens_fldBic</vt:lpstr>
      <vt:lpstr>AdministratieveGegevens_fldCoördinerendeIMemail</vt:lpstr>
      <vt:lpstr>AdministratieveGegevens_fldCoördinerendeIMGemeente</vt:lpstr>
      <vt:lpstr>AdministratieveGegevens_fldCoördinerendeIMGSM</vt:lpstr>
      <vt:lpstr>AdministratieveGegevens_fldCoördinerendeIMNaam</vt:lpstr>
      <vt:lpstr>AdministratieveGegevens_fldCoördinerendeIMNr</vt:lpstr>
      <vt:lpstr>AdministratieveGegevens_fldCoördinerendeIMPostcode</vt:lpstr>
      <vt:lpstr>AdministratieveGegevens_fldCoördinerendeIMStraat</vt:lpstr>
      <vt:lpstr>AdministratieveGegevens_fldCoördinerendeIMTelefoon</vt:lpstr>
      <vt:lpstr>AdministratieveGegevens_fldIMKBO</vt:lpstr>
      <vt:lpstr>AdministratieveGegevens_fldKadastraleGegevensWerkenDatumAkte</vt:lpstr>
      <vt:lpstr>AdministratieveGegevens_fldKBO</vt:lpstr>
      <vt:lpstr>AdministratieveGegevens_fldOnderwijsinstellingGemeente</vt:lpstr>
      <vt:lpstr>AdministratieveGegevens_fldOnderwijsinstellingNaam</vt:lpstr>
      <vt:lpstr>AdministratieveGegevens_fldOnderwijsinstellingNr</vt:lpstr>
      <vt:lpstr>AdministratieveGegevens_fldOnderwijsinstellingPostcode</vt:lpstr>
      <vt:lpstr>AdministratieveGegevens_fldOnderwijsinstellingStraat</vt:lpstr>
      <vt:lpstr>AdministratieveGegevens_fldSamenMetAnderVestiging</vt:lpstr>
      <vt:lpstr>AdministratieveGegevens_fldSchoolbestuurGemeente</vt:lpstr>
      <vt:lpstr>AdministratieveGegevens_fldSchoolbestuurNaam</vt:lpstr>
      <vt:lpstr>AdministratieveGegevens_fldSchoolbestuurNr</vt:lpstr>
      <vt:lpstr>AdministratieveGegevens_fldSchoolbestuurPostcode</vt:lpstr>
      <vt:lpstr>AdministratieveGegevens_fldSchoolbestuurStraat</vt:lpstr>
      <vt:lpstr>AdministratieveGegevens_fldVestigingAankoopAfdeling</vt:lpstr>
      <vt:lpstr>AdministratieveGegevens_fldVestigingAankoopNummer</vt:lpstr>
      <vt:lpstr>AdministratieveGegevens_fldVestigingAankoopSectie</vt:lpstr>
      <vt:lpstr>AdministratieveGegevens_fldVestigingGemeente</vt:lpstr>
      <vt:lpstr>AdministratieveGegevens_fldVestigingInstellingsnummer</vt:lpstr>
      <vt:lpstr>AdministratieveGegevens_fldVestigingKadasterDag1</vt:lpstr>
      <vt:lpstr>AdministratieveGegevens_fldVestigingKadasterJaar1</vt:lpstr>
      <vt:lpstr>AdministratieveGegevens_fldVestigingKadasterMaand1</vt:lpstr>
      <vt:lpstr>AdministratieveGegevens_fldVestigingNaam</vt:lpstr>
      <vt:lpstr>AdministratieveGegevens_fldVestigingNr</vt:lpstr>
      <vt:lpstr>AdministratieveGegevens_fldVestigingPostcode</vt:lpstr>
      <vt:lpstr>AdministratieveGegevens_fldVestigingStraat</vt:lpstr>
      <vt:lpstr>AdministratieveGegevens_fldVestigingWerkenNr</vt:lpstr>
      <vt:lpstr>AdministratieveGegevens_fldVestigingWerkenOppervlakteARE</vt:lpstr>
      <vt:lpstr>AdministratieveGegevens_fldVestigingWerkenOppervlakteCA</vt:lpstr>
      <vt:lpstr>AdministratieveGegevens_fldVestigingWerkenOppervlakteHA</vt:lpstr>
      <vt:lpstr>AdministratieveGegevens_fldVestigingWerkenSectie</vt:lpstr>
      <vt:lpstr>aanvraag!Afdrukbereik</vt:lpstr>
      <vt:lpstr>BerekeningBestaandBrutoOppervlakte_fldGebouwAfgebrokenOfOntrokkenBouwjaarGebouw1</vt:lpstr>
      <vt:lpstr>BerekeningBestaandBrutoOppervlakte_fldGebouwAfgebrokenOfOntrokkenBouwjaarGebouw2</vt:lpstr>
      <vt:lpstr>BerekeningBestaandBrutoOppervlakte_fldGebouwAfgebrokenOfOntrokkenBrutoOppM2Gebouw1</vt:lpstr>
      <vt:lpstr>BerekeningBestaandBrutoOppervlakte_fldGebouwAfgebrokenOfOntrokkenBrutoOppM2Gebouw2</vt:lpstr>
      <vt:lpstr>BerekeningBestaandBrutoOppervlakte_fldGenormeerdeOmgevingBehoudenBrutoOppM2Fietsenberging</vt:lpstr>
      <vt:lpstr>BerekeningBestaandBrutoOppervlakte_fldGenormeerdeOmgevingBehoudenBrutoOppM2Fietsenbergplaats</vt:lpstr>
      <vt:lpstr>BerekeningBestaandBrutoOppervlakte_fldGenormeerdeOmgevingBehoudenBrutoOppM2OpenEnOverdekteSpeelplaats</vt:lpstr>
      <vt:lpstr>BerekeningBestaandBrutoOppervlakte_fldGenormeerdeOmgevingBehoudenBrutoOppM2OverdekteSpeelplaats</vt:lpstr>
      <vt:lpstr>BerekeningBestaandBrutoOppervlakte_fldGenormeerdeOmgevingBehoudenBrutoOppM2ParkeerEnManoeuvreerruimte</vt:lpstr>
      <vt:lpstr>BerekeningBestaandBrutoOppervlakte_fldLokaalLOAfgebrokenOfOntrokkenBouwjaarGebouw1</vt:lpstr>
      <vt:lpstr>BerekeningBestaandBrutoOppervlakte_fldLokaalLOAfgebrokenOfOntrokkenBouwjaarGebouw2</vt:lpstr>
      <vt:lpstr>BerekeningBestaandBrutoOppervlakte_fldLokaalLOAfgebrokenOfOntrokkenBrutoOppM2Gebouw1</vt:lpstr>
      <vt:lpstr>BerekeningBestaandBrutoOppervlakte_fldLokaalLOAfgebrokenOfOntrokkenBrutoOppM2Gebouw2</vt:lpstr>
      <vt:lpstr>BerekeningBestaandBrutoOppervlakte_fldLokaalLOBouwjaarGebouw2</vt:lpstr>
      <vt:lpstr>BerekeningBestaandBrutoOppervlakte_fldLokaalLOBrutoOppM2Gebouw1</vt:lpstr>
      <vt:lpstr>BerekeningBestaandBrutoOppervlakte_fldLokaalLOBrutoOppM2Gebouw2</vt:lpstr>
      <vt:lpstr>BerekeningBestaandBrutoOppervlakte_fldSchoolgebouwenBouwjaarGebouw1</vt:lpstr>
      <vt:lpstr>BerekeningBestaandBrutoOppervlakte_fldSchoolgebouwenBouwjaarGebouw2</vt:lpstr>
      <vt:lpstr>BerekeningBestaandBrutoOppervlakte_fldSchoolgebouwenBouwjaarGebouw3</vt:lpstr>
      <vt:lpstr>BerekeningBestaandBrutoOppervlakte_fldSchoolgebouwenBouwjaarGebouw4</vt:lpstr>
      <vt:lpstr>BerekeningBestaandBrutoOppervlakte_fldSchoolgebouwenBouwjaarGebouw5</vt:lpstr>
      <vt:lpstr>BerekeningBestaandBrutoOppervlakte_fldSchoolgebouwenBouwjaarGebouw6</vt:lpstr>
      <vt:lpstr>BerekeningBestaandBrutoOppervlakte_fldSchoolgebouwenBouwjaarGebouw7</vt:lpstr>
      <vt:lpstr>BerekeningBestaandBrutoOppervlakte_fldSchoolgebouwenBouwjaarGebouw8</vt:lpstr>
      <vt:lpstr>BerekeningBestaandBrutoOppervlakte_fldSchoolgebouwenBrutoOppM2Gebouw1</vt:lpstr>
      <vt:lpstr>BerekeningBestaandBrutoOppervlakte_fldSchoolgebouwenBrutoOppM2Gebouw2</vt:lpstr>
      <vt:lpstr>BerekeningBestaandBrutoOppervlakte_fldSchoolgebouwenBrutoOppM2Gebouw3</vt:lpstr>
      <vt:lpstr>BerekeningBestaandBrutoOppervlakte_fldSchoolgebouwenBrutoOppM2Gebouw4</vt:lpstr>
      <vt:lpstr>BerekeningBestaandBrutoOppervlakte_fldSchoolgebouwenBrutoOppM2Gebouw5</vt:lpstr>
      <vt:lpstr>BerekeningBestaandBrutoOppervlakte_fldSchoolgebouwenBrutoOppM2Gebouw6</vt:lpstr>
      <vt:lpstr>BerekeningBestaandBrutoOppervlakte_fldSchoolgebouwenBrutoOppM2Gebouw7</vt:lpstr>
      <vt:lpstr>BerekeningBestaandBrutoOppervlakte_fldSchoolgebouwenBrutoOppM2Gebouw8</vt:lpstr>
      <vt:lpstr>BerekeningBestaandBrutoOppervlakte_fldTechnischeLokalenBrutoOppM2AndereLokalen</vt:lpstr>
      <vt:lpstr>BerekeningBestaandBrutoOppervlakte_fldTechnischeLokalenBrutoOppM2Hoogspanningscabine</vt:lpstr>
      <vt:lpstr>BerekeningBestaandBrutoOppervlakte_fldTechnischeLokalenBrutoOppM2Machinekamer</vt:lpstr>
      <vt:lpstr>BerekeningBestaandBrutoOppervlakte_fldTechnischeLokalenBrutoOppM2OpslagplaatsBrandstof</vt:lpstr>
      <vt:lpstr>BerekeningBestaandBrutoOppervlakte_fldTechnischeLokalenBrutoOppM2Stookplaats1</vt:lpstr>
      <vt:lpstr>BerekeningBestaandBrutoOppervlakte_fldTechnischeLokalenBrutoOppM2Stookplaats2</vt:lpstr>
      <vt:lpstr>BerekeningBestaandeBrutoOppervlakte_fldBouwjaar1</vt:lpstr>
      <vt:lpstr>BerekeningBestaandeBrutoOppervlakte_fldBouwjaar2</vt:lpstr>
      <vt:lpstr>BerekeningBestaandeBrutoOppervlakte_fldBouwjaar3</vt:lpstr>
      <vt:lpstr>BerekeningBestaandeBrutoOppervlakte_fldBouwjaar4</vt:lpstr>
      <vt:lpstr>BerekeningBestaandeBrutoOppervlakte_fldBouwjaar5</vt:lpstr>
      <vt:lpstr>BerekeningBestaandeBrutoOppervlakte_fldBouwjaar6</vt:lpstr>
      <vt:lpstr>BerekeningBestaandeBrutoOppervlakte_fldBouwjaar7</vt:lpstr>
      <vt:lpstr>BerekeningBestaandeBrutoOppervlakte_fldBouwjaar8</vt:lpstr>
      <vt:lpstr>BerekeningBestaandeBrutoOppervlakte_fldBouwjaarAfbraak1</vt:lpstr>
      <vt:lpstr>BerekeningBestaandeBrutoOppervlakte_fldBouwjaarAfbraak2</vt:lpstr>
      <vt:lpstr>BerekeningBestaandeBrutoOppervlakte_fldBouwjaarLO1</vt:lpstr>
      <vt:lpstr>BerekeningBestaandeBrutoOppervlakte_fldBouwjaarLO2</vt:lpstr>
      <vt:lpstr>BerekeningBestaandeBrutoOppervlakte_fldBouwjaarLO3</vt:lpstr>
      <vt:lpstr>BerekeningBestaandeBrutoOppervlakte_fldBrutoOppervlakte1</vt:lpstr>
      <vt:lpstr>BerekeningBestaandeBrutoOppervlakte_fldBrutoOppervlakte2</vt:lpstr>
      <vt:lpstr>BerekeningBestaandeBrutoOppervlakte_fldBrutoOppervlakte3</vt:lpstr>
      <vt:lpstr>BerekeningBestaandeBrutoOppervlakte_fldBrutoOppervlakte4</vt:lpstr>
      <vt:lpstr>BerekeningBestaandeBrutoOppervlakte_fldBrutoOppervlakte5</vt:lpstr>
      <vt:lpstr>BerekeningBestaandeBrutoOppervlakte_fldBrutoOppervlakte6</vt:lpstr>
      <vt:lpstr>BerekeningBestaandeBrutoOppervlakte_fldBrutoOppervlakte7</vt:lpstr>
      <vt:lpstr>BerekeningBestaandeBrutoOppervlakte_fldBrutoOppervlakte8</vt:lpstr>
      <vt:lpstr>BerekeningBestaandeBrutoOppervlakte_fldBrutoOppervlakteAfbraak1</vt:lpstr>
      <vt:lpstr>BerekeningBestaandeBrutoOppervlakte_fldBrutoOppervlakteAfbraak2</vt:lpstr>
      <vt:lpstr>BerekeningBestaandeBrutoOppervlakte_fldBrutoOppervlakteLO1</vt:lpstr>
      <vt:lpstr>BerekeningBestaandeBrutoOppervlakte_fldBrutoOppervlakteLO2</vt:lpstr>
      <vt:lpstr>BerekeningBestaandeBrutoOppervlakte_fldBrutoOppervlakteLO3</vt:lpstr>
      <vt:lpstr>BerekeningBestaandeBrutoOppervlakte_fldGebouwcode1</vt:lpstr>
      <vt:lpstr>BerekeningBestaandeBrutoOppervlakte_fldGebouwcode2</vt:lpstr>
      <vt:lpstr>BerekeningBestaandeBrutoOppervlakte_fldGebouwcode3</vt:lpstr>
      <vt:lpstr>BerekeningBestaandeBrutoOppervlakte_fldGebouwcode4</vt:lpstr>
      <vt:lpstr>BerekeningBestaandeBrutoOppervlakte_fldGebouwcode5</vt:lpstr>
      <vt:lpstr>BerekeningBestaandeBrutoOppervlakte_fldGebouwcode6</vt:lpstr>
      <vt:lpstr>BerekeningBestaandeBrutoOppervlakte_fldGebouwcode7</vt:lpstr>
      <vt:lpstr>BerekeningBestaandeBrutoOppervlakte_fldGebouwcode8</vt:lpstr>
      <vt:lpstr>BerekeningBestaandeBrutoOppervlakte_fldGebouwcodeAfbraak1</vt:lpstr>
      <vt:lpstr>BerekeningBestaandeBrutoOppervlakte_fldGebouwcodeAfbraak2</vt:lpstr>
      <vt:lpstr>BerekeningBestaandeBrutoOppervlakte_fldGebouwcodeLO1</vt:lpstr>
      <vt:lpstr>BerekeningBestaandeBrutoOppervlakte_fldGebouwcodeLO2</vt:lpstr>
      <vt:lpstr>BerekeningBestaandeBrutoOppervlakte_fldGebouwcodeLO3</vt:lpstr>
      <vt:lpstr>BerekeningBestaandeBrutoOppervlakte_fldGebouwcodeLOAfbraak1</vt:lpstr>
      <vt:lpstr>BerekeningBestaandeBrutoOppervlakte_fldGebouwcodeLOAfbraak2</vt:lpstr>
      <vt:lpstr>BerekeningFysischeNorm_fldAantalFiets</vt:lpstr>
      <vt:lpstr>BerekeningFysischeNorm_fldAantalKleuters</vt:lpstr>
      <vt:lpstr>BerekeningFysischeNorm_fldAantalLeerlingenLagere</vt:lpstr>
      <vt:lpstr>BerekeningFysischeNorm_fldAantalLeerlingenType1en8</vt:lpstr>
      <vt:lpstr>BerekeningFysischeNorm_fldAantalPersoneelsledenHalveOpdracht</vt:lpstr>
      <vt:lpstr>BerekeningFysischeNorm_fldAantalUurAnglicaanseLevensbeschouwing</vt:lpstr>
      <vt:lpstr>BerekeningFysischeNorm_fldAantalUurCultuurLevensbeschouwing</vt:lpstr>
      <vt:lpstr>BerekeningFysischeNorm_fldAantalUurIslamitischeLevensbeschouwing</vt:lpstr>
      <vt:lpstr>BerekeningFysischeNorm_fldAantalUurIsrealitischeLevenbeschouwing</vt:lpstr>
      <vt:lpstr>BerekeningFysischeNorm_fldAantalUurKatholiekeLevensbeschouwing</vt:lpstr>
      <vt:lpstr>BerekeningFysischeNorm_fldAantalUurNietConfessioneleLevensbeschouwing</vt:lpstr>
      <vt:lpstr>BerekeningFysischeNorm_fldAantalUurOrthodoxeLevensbeschouwing</vt:lpstr>
      <vt:lpstr>BerekeningFysischeNorm_fldAantalUurProtestantseLevensbeschouwing</vt:lpstr>
      <vt:lpstr>BerekeningTotaleKostprijs_fldTotaleKostprijsAfbraakwerken</vt:lpstr>
      <vt:lpstr>BerekeningTotaleKostprijs_fldTotaleKostprijsEersteUitrustingLokalenLO</vt:lpstr>
      <vt:lpstr>BerekeningTotaleKostprijs_fldTotaleKostprijsEersteUitrustingOpenSpeelplaats</vt:lpstr>
      <vt:lpstr>BerekeningTotaleKostprijs_fldTotaleKostprijsEersteUitrustingOverdekteSpeelplaats</vt:lpstr>
      <vt:lpstr>BerekeningTotaleKostprijs_fldTotaleKostprijsEersteUitrustingSchoolgebouwen</vt:lpstr>
      <vt:lpstr>fldLokaalLOBouwjaarGebouw1</vt:lpstr>
      <vt:lpstr>GegevensSubsidiewaarden_fldInstellingAdministratieveZetelGemeente</vt:lpstr>
      <vt:lpstr>GegevensSubsidiewaarden_fldInstellingAdministratieveZetelHuisnummer</vt:lpstr>
      <vt:lpstr>GegevensSubsidiewaarden_fldInstellingAdministratieveZetelPostnummer</vt:lpstr>
      <vt:lpstr>GegevensSubsidiewaarden_fldInstellingAdministratieveZetelStraat</vt:lpstr>
      <vt:lpstr>GegevensSubsidiewaarden_fldInstellingAdministratieveZetelStraatEnNr</vt:lpstr>
      <vt:lpstr>GegevensSubsidiewaarden_fldInstellingBeschikbaarGebouwGemeente</vt:lpstr>
      <vt:lpstr>GegevensSubsidiewaarden_fldInstellingBeschikbaarGebouwHuisnummer</vt:lpstr>
      <vt:lpstr>GegevensSubsidiewaarden_fldInstellingBeschikbaarGebouwPostnummer</vt:lpstr>
      <vt:lpstr>GegevensSubsidiewaarden_fldInstellingInrichtendeMachtOfSchoolbestuur</vt:lpstr>
      <vt:lpstr>Ondertekening_fldDag</vt:lpstr>
      <vt:lpstr>Ondertekening_fldFunctie</vt:lpstr>
      <vt:lpstr>Ondertekening_fldHandtekening</vt:lpstr>
      <vt:lpstr>Ondertekening_fldJaar</vt:lpstr>
      <vt:lpstr>Ondertekening_fldMaand</vt:lpstr>
      <vt:lpstr>Ondertekening_fldNaam</vt:lpstr>
      <vt:lpstr>Ontvangstdatum_fldOntvangstdatum</vt:lpstr>
      <vt:lpstr>OppervlakteNieuwbouwEnKostprijs_fldBouwjaarLokalenLOGebouw1Aankoop</vt:lpstr>
      <vt:lpstr>OppervlakteNieuwbouwEnKostprijs_fldBouwjaarLokalenLOGebouw1Afbraak</vt:lpstr>
      <vt:lpstr>OppervlakteNieuwbouwEnKostprijs_fldBouwjaarSchoollokalenGebouw1Aankoop</vt:lpstr>
      <vt:lpstr>OppervlakteNieuwbouwEnKostprijs_fldBouwjaarSchoollokalenGebouw1Afbraak</vt:lpstr>
      <vt:lpstr>OppervlakteNieuwbouwEnKostprijs_fldBouwjaarSchoollokalenGebouw1Kostprijs</vt:lpstr>
      <vt:lpstr>OppervlakteNieuwbouwEnKostprijs_fldBouwjaarSchoollokalenGebouw1Kostprijs2</vt:lpstr>
      <vt:lpstr>OppervlakteNieuwbouwEnKostprijs_fldBouwjaarTechnischeLokalenLGebouw1Aankoop</vt:lpstr>
      <vt:lpstr>OppervlakteNieuwbouwEnKostprijs_fldBouwjaarTechnischeLokalenLGebouw1Afbraak</vt:lpstr>
      <vt:lpstr>OppervlakteNieuwbouwEnKostprijs_fldBrutoOppFietsenbergplaatsAfbraak</vt:lpstr>
      <vt:lpstr>OppervlakteNieuwbouwEnKostprijs_fldBrutoOppLokalenLOGebouw1Aankoop</vt:lpstr>
      <vt:lpstr>OppervlakteNieuwbouwEnKostprijs_fldBrutoOppLokalenLOGebouw1Afbraak</vt:lpstr>
      <vt:lpstr>OppervlakteNieuwbouwEnKostprijs_fldBrutoOppOpenSpeelplaatsAfbraak</vt:lpstr>
      <vt:lpstr>OppervlakteNieuwbouwEnKostprijs_fldBrutoOppOverdekteSpeelplaatsAfbraak</vt:lpstr>
      <vt:lpstr>OppervlakteNieuwbouwEnKostprijs_fldBrutoOppParkeerEnManoeuvreerruimteAfbraak</vt:lpstr>
      <vt:lpstr>OppervlakteNieuwbouwEnKostprijs_fldBrutoOppSchoollokalenGebouw1Aankoop</vt:lpstr>
      <vt:lpstr>OppervlakteNieuwbouwEnKostprijs_fldBrutoOppSchoollokalenGebouw1Afbraak</vt:lpstr>
      <vt:lpstr>OppervlakteNieuwbouwEnKostprijs_fldBrutoOppTechnischeLokalenLGebouw1Aankoop</vt:lpstr>
      <vt:lpstr>OppervlakteNieuwbouwEnKostprijs_fldBrutoOppTechnischeLokalenLGebouwAfbraak</vt:lpstr>
      <vt:lpstr>OppervlakteNieuwbouwEnKostprijs_fldKostprijsSchoollokalenGebouw1Aankoop</vt:lpstr>
      <vt:lpstr>OppervlakteNieuwbouwEnKostprijs_fldNieuwbouwGenormeerdeOmgevingBrutoOppM2Fietsenberging</vt:lpstr>
      <vt:lpstr>OppervlakteNieuwbouwEnKostprijs_fldNieuwbouwGenormeerdeOmgevingBrutoOppM2OpenSpeelplaats</vt:lpstr>
      <vt:lpstr>OppervlakteNieuwbouwEnKostprijs_fldNieuwbouwGenormeerdeOmgevingBrutoOppM2OverdekteSpeelplaats</vt:lpstr>
      <vt:lpstr>OppervlakteNieuwbouwEnKostprijs_fldNieuwbouwGenormeerdeOmgevingBrutoOppM2ParkeerEnManoeuvreerruimte</vt:lpstr>
      <vt:lpstr>OppervlakteNieuwbouwEnKostprijs_fldNieuwbouwGenormeerdeOmgevingKostprijsFietsenberging</vt:lpstr>
      <vt:lpstr>OppervlakteNieuwbouwEnKostprijs_fldNieuwbouwGenormeerdeOmgevingKostprijsOpenSpeelplaats</vt:lpstr>
      <vt:lpstr>OppervlakteNieuwbouwEnKostprijs_fldNieuwbouwGenormeerdeOmgevingKostprijsOverdekteSpeelplaats</vt:lpstr>
      <vt:lpstr>OppervlakteNieuwbouwEnKostprijs_fldNieuwbouwGenormeerdeOmgevingKostprijsParkeerEnManoeuvreerruimte</vt:lpstr>
      <vt:lpstr>OppervlakteVerbouwingswerkenEnKostprijs_fldKostprijsNietGenormeerdeOmgevingswerken</vt:lpstr>
      <vt:lpstr>OppervlakteVerbouwingswerkenEnKostprijs_fldVerbouwingswerkenBrutoOppM2LokalenLO</vt:lpstr>
      <vt:lpstr>OppervlakteVerbouwingswerkenEnKostprijs_fldVerbouwingswerkenBrutoOppM2Schoolgebouwen</vt:lpstr>
      <vt:lpstr>OppervlakteVerbouwingswerkenEnKostprijs_fldVerbouwingswerkenBrutoOppM2TechnischeLokalen</vt:lpstr>
      <vt:lpstr>OppervlakteVerbouwingswerkenEnKostprijs_fldVerbouwingswerkenGenormeerdeOmgevingswerkenBrutoOppM2Fietsenberging</vt:lpstr>
      <vt:lpstr>OppervlakteVerbouwingswerkenEnKostprijs_fldVerbouwingswerkenGenormeerdeOmgevingswerkenBrutoOppM2OpenSpeelplaats</vt:lpstr>
      <vt:lpstr>OppervlakteVerbouwingswerkenEnKostprijs_fldVerbouwingswerkenGenormeerdeOmgevingswerkenBrutoOppM2OverdekteSpeelplaats</vt:lpstr>
      <vt:lpstr>OppervlakteVerbouwingswerkenEnKostprijs_fldVerbouwingswerkenGenormeerdeOmgevingswerkenBrutoOppM2ParkeerEnManoeuvreerruimte</vt:lpstr>
      <vt:lpstr>OppervlakteVerbouwingswerkenEnKostprijs_fldVerbouwingswerkenGenormeerdeOmgevingswerkenKostprijsFietsenberging</vt:lpstr>
      <vt:lpstr>OppervlakteVerbouwingswerkenEnKostprijs_fldVerbouwingswerkenGenormeerdeOmgevingswerkenKostprijsOpenSpeelplaats</vt:lpstr>
      <vt:lpstr>OppervlakteVerbouwingswerkenEnKostprijs_fldVerbouwingswerkenGenormeerdeOmgevingswerkenKostprijsOverdekteSpeelplaats</vt:lpstr>
      <vt:lpstr>OppervlakteVerbouwingswerkenEnKostprijs_fldVerbouwingswerkenGenormeerdeOmgevingswerkenKostprijsParkeerEnManoeuvreerruimte</vt:lpstr>
      <vt:lpstr>OppervlakteVerbouwingswerkenEnKostprijs_fldVerbouwingswerkenKostprijsLokalenLO</vt:lpstr>
      <vt:lpstr>OppervlakteVerbouwingswerkenEnKostprijs_fldVerbouwingswerkenKostprijsSchoolgebouwen</vt:lpstr>
    </vt:vector>
  </TitlesOfParts>
  <Company>AGIOn - Stafdienst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Aankoopformulier_buitengewoon_basis</dc:title>
  <dc:subject>BaO subsidie-aanvraagformulier</dc:subject>
  <dc:creator>Tom De Smidt</dc:creator>
  <dc:description>AGIOn_x000d_
Stafdienst_x000d_
Tom De Smidt_x000d_
02 221 05 05_x000d_
tom.desmidt@agion.be</dc:description>
  <cp:lastModifiedBy>Sirou, Elke (AGION)</cp:lastModifiedBy>
  <cp:lastPrinted>2020-02-27T13:47:35Z</cp:lastPrinted>
  <dcterms:created xsi:type="dcterms:W3CDTF">2008-04-14T06:47:42Z</dcterms:created>
  <dcterms:modified xsi:type="dcterms:W3CDTF">2020-03-17T09:25:08Z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0x01010022B8AFA21370DD40B77B761990B36654</vt:lpwstr>
  </property>
</Properties>
</file>