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B6368053-DB61-469C-95FB-58E68A7947F2}" xr6:coauthVersionLast="47" xr6:coauthVersionMax="47" xr10:uidLastSave="{00000000-0000-0000-0000-000000000000}"/>
  <workbookProtection workbookAlgorithmName="SHA-512" workbookHashValue="eeuX5osglmjDYQSh+9ImfxkTWn1b2neHc9g/bTACBhDo4fRDyNvWSpfzKtEFpGX0B8kBAvFZoFtleeqzo3BY0A==" workbookSaltValue="UOk+dqDtSRqz8as61XVU6w=="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aanvraag!$B$328</definedName>
    <definedName name="AardAanvraag_fldAantalLeerlingenNieuweInfra">aanvraag!$B$332</definedName>
    <definedName name="AardAanvraag_fldAanvraagMotiveerGeplandeWerken">aanvraag!$B$287</definedName>
    <definedName name="AardAanvraag_fldAanvraagOmschrijfGeplandeWerken">aanvraag!$B$271</definedName>
    <definedName name="AardAanvraag_fldDatumUitvoeringWerkenJaar">aanvraag!$M$265:$P$265</definedName>
    <definedName name="AardAanvraag_fldDatumUitvoeringWerkenMaand">aanvraag!$G$265:$H$265</definedName>
    <definedName name="AardAanvraag_fldSubsidiesAndereOverhedenAndereWaarde">aanvraag!$J$318</definedName>
    <definedName name="AdministratieveGegevens_fldAankoopGebouwAard">aanvraag!$Q$79</definedName>
    <definedName name="AdministratieveGegevens_fldAankoopGebouwGemeente">aanvraag!$V$83</definedName>
    <definedName name="AdministratieveGegevens_fldAankoopGebouwNr">aanvraag!$AM$81</definedName>
    <definedName name="AdministratieveGegevens_fldAankoopGebouwPostcode">aanvraag!$Q$83</definedName>
    <definedName name="AdministratieveGegevens_fldAankoopGebouwStraat">aanvraag!$Q$81</definedName>
    <definedName name="AdministratieveGegevens_fldBIC">aanvraag!$I$134:$P$134</definedName>
    <definedName name="AdministratieveGegevens_fldCoördinerendeIMemail">aanvraag!$Q$127</definedName>
    <definedName name="AdministratieveGegevens_fldCoördinerendeIMGemeente">aanvraag!$V$121</definedName>
    <definedName name="AdministratieveGegevens_fldCoördinerendeIMGSM">aanvraag!$Q$125</definedName>
    <definedName name="AdministratieveGegevens_fldCoördinerendeIMNaam">aanvraag!$Q$117</definedName>
    <definedName name="AdministratieveGegevens_fldCoördinerendeIMNr">aanvraag!$AM$119</definedName>
    <definedName name="AdministratieveGegevens_fldCoördinerendeIMPostcode">aanvraag!$Q$121</definedName>
    <definedName name="AdministratieveGegevens_fldCoördinerendeIMStraat">aanvraag!$Q$119</definedName>
    <definedName name="AdministratieveGegevens_fldCoördinerendeIMTelefoon">aanvraag!$Q$123</definedName>
    <definedName name="AdministratieveGegevens_fldIBAN">aanvraag!$I$132:$X$132</definedName>
    <definedName name="AdministratieveGegevens_fldIMKBO">aanvraag!$B$138:$E$138,aanvraag!$G$138:$I$138,aanvraag!$K$138:$M$138</definedName>
    <definedName name="AdministratieveGegevens_fldKadastraleGegevensWerkenDatumAkte">aanvraag!$S$98:$T$98,aanvraag!$Y$98:$Z$98,aanvraag!$AD$98:$AG$98</definedName>
    <definedName name="AdministratieveGegevens_fldOnderwijsinstellingGemeente">aanvraag!$V$65</definedName>
    <definedName name="AdministratieveGegevens_fldOnderwijsinstellingNaam">aanvraag!$Q$61</definedName>
    <definedName name="AdministratieveGegevens_fldOnderwijsinstellingNr">aanvraag!$AM$63</definedName>
    <definedName name="AdministratieveGegevens_fldOnderwijsinstellingPostcode">aanvraag!$Q$65</definedName>
    <definedName name="AdministratieveGegevens_fldOnderwijsinstellingStraat">aanvraag!$Q$63</definedName>
    <definedName name="AdministratieveGegevens_fldSamenMetAndereVestiging">aanvraag!$AD$142</definedName>
    <definedName name="AdministratieveGegevens_fldSchoolbestuurGemeente">aanvraag!$V$55</definedName>
    <definedName name="AdministratieveGegevens_fldSchoolbestuurKBO">aanvraag!$Q$57:$T$57,aanvraag!$V$57:$X$57,aanvraag!$Z$57:$AB$57</definedName>
    <definedName name="AdministratieveGegevens_fldSchoolbestuurNaam">aanvraag!$Q$51</definedName>
    <definedName name="AdministratieveGegevens_fldSchoolbestuurNr">aanvraag!$AM$53</definedName>
    <definedName name="AdministratieveGegevens_fldSchoolbestuurPostcode">aanvraag!$Q$55</definedName>
    <definedName name="AdministratieveGegevens_fldSchoolbestuurStraat">aanvraag!$Q$53</definedName>
    <definedName name="AdministratieveGegevens_fldVestigingGemeente">aanvraag!$V$73</definedName>
    <definedName name="AdministratieveGegevens_fldVestigingInstellingsnummer">aanvraag!$Q$75</definedName>
    <definedName name="AdministratieveGegevens_fldVestigingNaam">aanvraag!$Q$69</definedName>
    <definedName name="AdministratieveGegevens_fldVestigingNr">aanvraag!$AM$71</definedName>
    <definedName name="AdministratieveGegevens_fldVestigingPostcode">aanvraag!$Q$73</definedName>
    <definedName name="AdministratieveGegevens_fldVestigingStraat">aanvraag!$Q$71</definedName>
    <definedName name="AdministratieveGegevens_fldVestigingWerkenAfdeling">aanvraag!$Q$90</definedName>
    <definedName name="AdministratieveGegevens_fldVestigingWerkenNr">aanvraag!$Q$94</definedName>
    <definedName name="AdministratieveGegevens_fldVestigingWerkenOppervlakteARE">aanvraag!$Z$96</definedName>
    <definedName name="AdministratieveGegevens_fldVestigingWerkenOppervlakteCA">aanvraag!$AI$96</definedName>
    <definedName name="AdministratieveGegevens_fldVestigingWerkenOppervlakteHA">aanvraag!$Q$96</definedName>
    <definedName name="AdministratieveGegevens_fldVestigingWerkenSectie">aanvraag!$Q$92</definedName>
    <definedName name="BerekeningBestaandBrutoOppervlakte_fldGebouwAfgebrokenOfOntrokkenBouwjaarGebouw1">aanvraag!$P$453</definedName>
    <definedName name="BerekeningBestaandBrutoOppervlakte_fldGebouwAfgebrokenOfOntrokkenBouwjaarGebouw2">aanvraag!$P$455</definedName>
    <definedName name="BerekeningBestaandBrutoOppervlakte_fldGebouwAfgebrokenOfOntrokkenBouwjaarGebouw3">aanvraag!$P$457</definedName>
    <definedName name="BerekeningBestaandBrutoOppervlakte_fldGebouwAfgebrokenOfOntrokkenBouwjaarGebouw4">aanvraag!$P$459:$S$460</definedName>
    <definedName name="BerekeningBestaandBrutoOppervlakte_fldGebouwAfgebrokenOfOntrokkenBouwjaarGebouw5">aanvraag!$P$461</definedName>
    <definedName name="BerekeningBestaandBrutoOppervlakte_fldGebouwAfgebrokenOfOntrokkenBouwjaarGebouw6">aanvraag!$P$463</definedName>
    <definedName name="BerekeningBestaandBrutoOppervlakte_fldGebouwAfgebrokenOfOntrokkenBrutoOppM2Gebou3">aanvraag!$G$457</definedName>
    <definedName name="BerekeningBestaandBrutoOppervlakte_fldGebouwAfgebrokenOfOntrokkenBrutoOppM2Gebouw1">aanvraag!$G$453</definedName>
    <definedName name="BerekeningBestaandBrutoOppervlakte_fldGebouwAfgebrokenOfOntrokkenBrutoOppM2Gebouw2">aanvraag!$G$455</definedName>
    <definedName name="BerekeningBestaandBrutoOppervlakte_fldGebouwAfgebrokenOfOntrokkenBrutoOppM2Gebouw4">aanvraag!$G$459</definedName>
    <definedName name="BerekeningBestaandBrutoOppervlakte_fldGebouwAfgebrokenOfOntrokkenBrutoOppM2Gebouw5">aanvraag!$G$461</definedName>
    <definedName name="BerekeningBestaandBrutoOppervlakte_fldGebouwAfgebrokenOfOntrokkenBrutoOppM2Gebouw6">aanvraag!$G$463</definedName>
    <definedName name="BerekeningBestaandBrutoOppervlakte_fldGebouwcode1">aanvraag!$B$427</definedName>
    <definedName name="BerekeningBestaandBrutoOppervlakte_fldGebouwcode2">aanvraag!$B$429</definedName>
    <definedName name="BerekeningBestaandBrutoOppervlakte_fldGebouwcode3">aanvraag!$B$431</definedName>
    <definedName name="BerekeningBestaandBrutoOppervlakte_fldGebouwcode4">aanvraag!$B$433</definedName>
    <definedName name="BerekeningBestaandBrutoOppervlakte_fldGebouwcode5">aanvraag!$B$435</definedName>
    <definedName name="BerekeningBestaandBrutoOppervlakte_fldGebouwcode6">aanvraag!$B$437</definedName>
    <definedName name="BerekeningBestaandBrutoOppervlakte_fldGebouwcode7">aanvraag!$B$439</definedName>
    <definedName name="BerekeningBestaandBrutoOppervlakte_fldGebouwcode8">aanvraag!$B$441</definedName>
    <definedName name="BerekeningBestaandBrutoOppervlakte_fldGebouwcodeAfbraak1">aanvraag!$B$453</definedName>
    <definedName name="BerekeningBestaandBrutoOppervlakte_fldGebouwcodeAfbraak2">aanvraag!$B$455</definedName>
    <definedName name="BerekeningBestaandBrutoOppervlakte_fldGebouwcodeAfbraak3">aanvraag!$B$457</definedName>
    <definedName name="BerekeningBestaandBrutoOppervlakte_fldGebouwcodeAfbraak4">aanvraag!$B$459</definedName>
    <definedName name="BerekeningBestaandBrutoOppervlakte_fldGebouwcodeAfbraak5">aanvraag!$B$461</definedName>
    <definedName name="BerekeningBestaandBrutoOppervlakte_fldGenormeerdeOmgevingBehoudenBrutoOppM2Fietsenberging">aanvraag!$Q$513</definedName>
    <definedName name="BerekeningBestaandBrutoOppervlakte_fldGenormeerdeOmgevingBehoudenBrutoOppM2OpenEnOverdekteSpeelplaats">aanvraag!$Q$515</definedName>
    <definedName name="BerekeningBestaandBrutoOppervlakte_fldGenormeerdeOmgevingBehoudenBrutoOppM2OverdekteSpeelplaats">aanvraag!$Q$511</definedName>
    <definedName name="BerekeningBestaandBrutoOppervlakte_fldGenormeerdeOmgevingBehoudenBrutoOppM2ParkeerEnManoeuvreerruimte">aanvraag!$Q$517</definedName>
    <definedName name="BerekeningBestaandBrutoOppervlakte_fldLokaalLOAfgebrokenOfOntrokkenBouwjaarGebouw1">aanvraag!$P$489</definedName>
    <definedName name="BerekeningBestaandBrutoOppervlakte_fldLokaalLOAfgebrokenOfOntrokkenBouwjaarGebouw2">aanvraag!$P$491</definedName>
    <definedName name="BerekeningBestaandBrutoOppervlakte_fldLokaalLOAfgebrokenOfOntrokkenBrutoOppM2Gebouw1">aanvraag!$G$489</definedName>
    <definedName name="BerekeningBestaandBrutoOppervlakte_fldLokaalLOAfgebrokenOfOntrokkenBrutoOppM2Gebouw2">aanvraag!$G$491</definedName>
    <definedName name="BerekeningBestaandBrutoOppervlakte_fldLokaalLOAfgebrokenOfOntrokkenGebouwcodeGebouw1">aanvraag!$B$489</definedName>
    <definedName name="BerekeningBestaandBrutoOppervlakte_fldLokaalLOAfgebrokenOfOntrokkenGebouwcodeGebouw2">aanvraag!$B$491</definedName>
    <definedName name="BerekeningBestaandBrutoOppervlakte_fldLokaalLOBouwjaarGebouw1">aanvraag!$S$474</definedName>
    <definedName name="BerekeningBestaandBrutoOppervlakte_fldLokaalLOBouwjaarGebouw2">aanvraag!$S$476</definedName>
    <definedName name="BerekeningBestaandBrutoOppervlakte_fldLokaalLOBouwjaarGebouw3">aanvraag!$S$478</definedName>
    <definedName name="BerekeningBestaandBrutoOppervlakte_fldLokaalLOBrutoOppM2Gebouw1">aanvraag!$I$474</definedName>
    <definedName name="BerekeningBestaandBrutoOppervlakte_fldLokaalLOBrutoOppM2Gebouw2">aanvraag!$I$476</definedName>
    <definedName name="BerekeningBestaandBrutoOppervlakte_fldLokaalLOBrutoOppM2Gebouw3">aanvraag!$I$478</definedName>
    <definedName name="BerekeningBestaandBrutoOppervlakte_fldLokaalLOGebouwcodeGebouw1">aanvraag!$B$474</definedName>
    <definedName name="BerekeningBestaandBrutoOppervlakte_fldLokaalLOGebouwcodeGebouw2">aanvraag!$B$476</definedName>
    <definedName name="BerekeningBestaandBrutoOppervlakte_fldLokaalLOGebouwcodeGebouw3">aanvraag!$B$478</definedName>
    <definedName name="BerekeningBestaandBrutoOppervlakte_fldSchoolgebouwenBouwjaarGebouw1">aanvraag!$S$427</definedName>
    <definedName name="BerekeningBestaandBrutoOppervlakte_fldSchoolgebouwenBouwjaarGebouw2">aanvraag!$S$429</definedName>
    <definedName name="BerekeningBestaandBrutoOppervlakte_fldSchoolgebouwenBouwjaarGebouw3">aanvraag!$S$431</definedName>
    <definedName name="BerekeningBestaandBrutoOppervlakte_fldSchoolgebouwenBouwjaarGebouw4">aanvraag!$S$433</definedName>
    <definedName name="BerekeningBestaandBrutoOppervlakte_fldSchoolgebouwenBouwjaarGebouw5">aanvraag!$S$435</definedName>
    <definedName name="BerekeningBestaandBrutoOppervlakte_fldSchoolgebouwenBouwjaarGebouw6">aanvraag!$S$437</definedName>
    <definedName name="BerekeningBestaandBrutoOppervlakte_fldSchoolgebouwenBouwjaarGebouw7">aanvraag!$S$439</definedName>
    <definedName name="BerekeningBestaandBrutoOppervlakte_fldSchoolgebouwenBouwjaarGebouw8">aanvraag!$S$441</definedName>
    <definedName name="BerekeningBestaandBrutoOppervlakte_fldSchoolgebouwenBrutoOppM2Gebouw1">aanvraag!$I$427</definedName>
    <definedName name="BerekeningBestaandBrutoOppervlakte_fldSchoolgebouwenBrutoOppM2Gebouw2">aanvraag!$I$429</definedName>
    <definedName name="BerekeningBestaandBrutoOppervlakte_fldSchoolgebouwenBrutoOppM2Gebouw3">aanvraag!$I$431</definedName>
    <definedName name="BerekeningBestaandBrutoOppervlakte_fldSchoolgebouwenBrutoOppM2Gebouw4">aanvraag!$I$433</definedName>
    <definedName name="BerekeningBestaandBrutoOppervlakte_fldSchoolgebouwenBrutoOppM2Gebouw5">aanvraag!$I$435</definedName>
    <definedName name="BerekeningBestaandBrutoOppervlakte_fldSchoolgebouwenBrutoOppM2Gebouw6">aanvraag!$I$437</definedName>
    <definedName name="BerekeningBestaandBrutoOppervlakte_fldSchoolgebouwenBrutoOppM2Gebouw7">aanvraag!$I$439</definedName>
    <definedName name="BerekeningBestaandBrutoOppervlakte_fldSchoolgebouwenBrutoOppM2Gebouw8">aanvraag!$I$441</definedName>
    <definedName name="BerekeningBestaandBrutoOppervlakte_fldTechnischeLokalenBrutoOppM2AndereLokalen">aanvraag!$Q$507</definedName>
    <definedName name="BerekeningBestaandBrutoOppervlakte_fldTechnischeLokalenBrutoOppM2Hoogspanningscabine">aanvraag!$Q$501</definedName>
    <definedName name="BerekeningBestaandBrutoOppervlakte_fldTechnischeLokalenBrutoOppM2Machinekamer">aanvraag!$Q$503</definedName>
    <definedName name="BerekeningBestaandBrutoOppervlakte_fldTechnischeLokalenBrutoOppM2OpslagplaatsBrandstof">aanvraag!$Q$505</definedName>
    <definedName name="BerekeningBestaandBrutoOppervlakte_fldTechnischeLokalenBrutoOppM2Stookplaats1">aanvraag!$Q$497</definedName>
    <definedName name="BerekeningBestaandBrutoOppervlakte_fldTechnischeLokalenBrutoOppM2Stookplaats2">aanvraag!$Q$499</definedName>
    <definedName name="BerekeningFysischeNorm_fldAantalFiets">aanvraag!$B$355</definedName>
    <definedName name="BerekeningFysischeNorm_fldAantalKleuters">aanvraag!$Q$341</definedName>
    <definedName name="BerekeningFysischeNorm_fldAantalLeerlingenLagere">aanvraag!$Q$343</definedName>
    <definedName name="BerekeningFysischeNorm_fldAantalLeerlingenOnderwijstype1en8">aanvraag!$Q$348</definedName>
    <definedName name="BerekeningFysischeNorm_fldAantalPersoneelsledenHalveOpdracht">aanvraag!$B$359</definedName>
    <definedName name="BerekeningFysischeNorm_fldAantalUurAnglicaanseLevensbeschouwing">aanvraag!$Q$373</definedName>
    <definedName name="BerekeningFysischeNorm_fldAantalUurCultuurLevensbeschouwing">aanvraag!$Q$377</definedName>
    <definedName name="BerekeningFysischeNorm_fldAantalUurIslamitischeLevensbeschouwing">aanvraag!$Q$369</definedName>
    <definedName name="BerekeningFysischeNorm_fldAantalUurIsrealitischeLevenbeschouwing">aanvraag!$Q$367</definedName>
    <definedName name="BerekeningFysischeNorm_fldAantalUurKatholiekeLevensbeschouwing">aanvraag!$Q$363</definedName>
    <definedName name="BerekeningFysischeNorm_fldAantalUurNietConfessioneleLevensbeschouwing">aanvraag!$Q$375</definedName>
    <definedName name="BerekeningFysischeNorm_fldAantalUurOrthodoxeLevensbeschouwing">aanvraag!$Q$371</definedName>
    <definedName name="BerekeningFysischeNorm_fldAantalUurProtestantseLevensbeschouwing">aanvraag!$Q$365</definedName>
    <definedName name="BerekeningTotaleKostprijs_fldTotaleKostprijsAfbraakwerken">aanvraag!$Q$646</definedName>
    <definedName name="BerekeningTotaleKostprijs_fldTotaleKostprijsEersteUitrustingLokalenLO">aanvraag!$Q$664</definedName>
    <definedName name="BerekeningTotaleKostprijs_fldTotaleKostprijsEersteUitrustingOpenSpeelplaats">aanvraag!$Q$668</definedName>
    <definedName name="BerekeningTotaleKostprijs_fldTotaleKostprijsEersteUitrustingOverdekteSpeelplaats">aanvraag!$Q$666</definedName>
    <definedName name="BerekeningTotaleKostprijs_fldTotaleKostprijsEersteUitrustingSchoolgebouwen">aanvraag!$Q$662</definedName>
    <definedName name="GegevensSubsidiewaarden_fldInstellingAdministratieveZetelGemeente">aanvraag!$V$171</definedName>
    <definedName name="GegevensSubsidiewaarden_fldInstellingAdministratieveZetelHuisnummer">aanvraag!$AM$169</definedName>
    <definedName name="GegevensSubsidiewaarden_fldInstellingAdministratieveZetelPostnummer">aanvraag!$Q$171</definedName>
    <definedName name="GegevensSubsidiewaarden_fldInstellingAdministratieveZetelStraat">aanvraag!$Q$169</definedName>
    <definedName name="GegevensSubsidiewaarden_fldInstellingBeschikbaarGebouwGemeente">aanvraag!$V$177</definedName>
    <definedName name="GegevensSubsidiewaarden_fldInstellingBeschikbaarGebouwHuisnummer">aanvraag!$AM$175</definedName>
    <definedName name="GegevensSubsidiewaarden_fldInstellingBeschikbaarGebouwPostnummer">aanvraag!$Q$177</definedName>
    <definedName name="GegevensSubsidiewaarden_fldInstellingBeschikbaarGebouwStraat">aanvraag!$Q$175</definedName>
    <definedName name="GegevensSubsidiewaarden_fldInstellingInrichtendeMachtOfSchoolbestuur">aanvraag!$Q$164</definedName>
    <definedName name="Ondertekening_fdlOndertekeningVoorEnAchternaam">aanvraag!$O$752</definedName>
    <definedName name="Ondertekening_fldOndertekeningFunctie">aanvraag!$O$754</definedName>
    <definedName name="Ondertekening_fldOndertekeningHandtekening">aanvraag!$O$746</definedName>
    <definedName name="Ondertekening_fldOndertekeningsDatum">aanvraag!$Q$744:$R$744,aanvraag!$W$744:$X$744,aanvraag!$AC$744:$AE$744</definedName>
    <definedName name="Ontvangstdatum_fldOntvangstdatum">aanvraag!$AI$10</definedName>
    <definedName name="OppervlakteNieuwbouwEnKostprijs_fldBouwjaarLokalenLOGebouw1Aankoop">aanvraag!$R$535</definedName>
    <definedName name="OppervlakteNieuwbouwEnKostprijs_fldBouwjaarLokalenLOGebouw1Afbraak">aanvraag!$R$547</definedName>
    <definedName name="OppervlakteNieuwbouwEnKostprijs_fldBouwjaarSchoollokalenGebouw1Aankoop">aanvraag!$R$533</definedName>
    <definedName name="OppervlakteNieuwbouwEnKostprijs_fldBouwjaarSchoollokalenGebouw1Afbraak">aanvraag!$R$545</definedName>
    <definedName name="OppervlakteNieuwbouwEnKostprijs_fldBouwjaarTechnischeLokalenGebouw1Aankoop">aanvraag!$R$537</definedName>
    <definedName name="OppervlakteNieuwbouwEnKostprijs_fldBouwjaarTechnischeLokalenGebouw1Afbraak">aanvraag!$R$549</definedName>
    <definedName name="OppervlakteNieuwbouwEnKostprijs_fldBrutoOppFietsenbergplaatsAfbraak">aanvraag!$Q$579</definedName>
    <definedName name="OppervlakteNieuwbouwEnKostprijs_fldBrutoOppLokalenLOGebouw1Aankoop">aanvraag!$I$535</definedName>
    <definedName name="OppervlakteNieuwbouwEnKostprijs_fldBrutoOppLokalenLOGebouw1Afbraak">aanvraag!$I$547</definedName>
    <definedName name="OppervlakteNieuwbouwEnKostprijs_fldBrutoOppOpenSpeelplaatsAfbraak">aanvraag!$Q$577</definedName>
    <definedName name="OppervlakteNieuwbouwEnKostprijs_fldBrutoOppOverdekteSpeelplaatsAfbraak">aanvraag!$Q$575</definedName>
    <definedName name="OppervlakteNieuwbouwEnKostprijs_fldBrutoOppParkeerEnManoeuvreerruimteAfbraak">aanvraag!$Q$581</definedName>
    <definedName name="OppervlakteNieuwbouwEnKostprijs_fldBrutoOppSchoollokalenGebouw1Aankoop">aanvraag!$I$533</definedName>
    <definedName name="OppervlakteNieuwbouwEnKostprijs_fldBrutoOppSchoollokalenGebouw1Afbraak">aanvraag!$I$545</definedName>
    <definedName name="OppervlakteNieuwbouwEnKostprijs_fldBrutoOppTechnischeLokalenGebouw1Aankoop">aanvraag!$I$537</definedName>
    <definedName name="OppervlakteNieuwbouwEnKostprijs_fldBrutoOppTechnischeLokalenGebouw1Afbraak">aanvraag!$I$549</definedName>
    <definedName name="OppervlakteNieuwbouwEnKostprijs_fldKostprijsLokalenLOGebouw1Aankoop">aanvraag!$AG$535</definedName>
    <definedName name="OppervlakteNieuwbouwEnKostprijs_fldKostprijsSchoollokalenGebouw1Aankoop">aanvraag!$AG$533</definedName>
    <definedName name="OppervlakteNieuwbouwEnKostprijs_fldKostprijsTechnischeLokalenGebouw1Aankoop">aanvraag!$AG$537</definedName>
    <definedName name="OppervlakteNieuwbouwEnKostprijs_fldNieuwbouwGenormeerdeOmgevingBrutoOppM2Fietsenberging">aanvraag!$Q$567</definedName>
    <definedName name="OppervlakteNieuwbouwEnKostprijs_fldNieuwbouwGenormeerdeOmgevingBrutoOppM2OpenSpeelplaats">aanvraag!$Q$565</definedName>
    <definedName name="OppervlakteNieuwbouwEnKostprijs_fldNieuwbouwGenormeerdeOmgevingBrutoOppM2OverdekteSpeelplaats">aanvraag!$Q$563</definedName>
    <definedName name="OppervlakteNieuwbouwEnKostprijs_fldNieuwbouwGenormeerdeOmgevingBrutoOppM2ParkeerEnManoeuvreerruimte">aanvraag!$Q$569</definedName>
    <definedName name="OppervlakteNieuwbouwEnKostprijs_fldNieuwbouwGenormeerdeOmgevingKostprijsFietsenberging">aanvraag!$Z$567</definedName>
    <definedName name="OppervlakteNieuwbouwEnKostprijs_fldNieuwbouwGenormeerdeOmgevingKostprijsOpenSpeelplaats">aanvraag!$Z$565</definedName>
    <definedName name="OppervlakteNieuwbouwEnKostprijs_fldNieuwbouwGenormeerdeOmgevingKostprijsOverdekteSpeelplaats">aanvraag!$Z$563</definedName>
    <definedName name="OppervlakteNieuwbouwEnKostprijs_fldNieuwbouwGenormeerdeOmgevingKostprijsParkeerEnManoeuvreerruimte">aanvraag!$Z$569</definedName>
    <definedName name="OppervlakteVerbouwingswerkenEnKostprijs_fldKostprijsNietGenormeerdeOmgevingswerken">aanvraag!$B$633</definedName>
    <definedName name="OppervlakteVerbouwingswerkenEnKostprijs_fldVerbouwingswerkenBrutoOppM2LokalenLO">aanvraag!$Q$611</definedName>
    <definedName name="OppervlakteVerbouwingswerkenEnKostprijs_fldVerbouwingswerkenBrutoOppM2Schoolgebouwen">aanvraag!$Q$609</definedName>
    <definedName name="OppervlakteVerbouwingswerkenEnKostprijs_fldVerbouwingswerkenBrutoOppM2TechnischeLokalen">aanvraag!$Q$613</definedName>
    <definedName name="OppervlakteVerbouwingswerkenEnKostprijs_fldVerbouwingswerkenGenormeerdeOmgevingswerkenBrutoOppM2Fietsenberging">aanvraag!$Q$623</definedName>
    <definedName name="OppervlakteVerbouwingswerkenEnKostprijs_fldVerbouwingswerkenGenormeerdeOmgevingswerkenBrutoOppM2OpenSpeelplaats">aanvraag!$Q$621</definedName>
    <definedName name="OppervlakteVerbouwingswerkenEnKostprijs_fldVerbouwingswerkenGenormeerdeOmgevingswerkenBrutoOppM2OverdekteSpeelplaats">aanvraag!$Q$619</definedName>
    <definedName name="OppervlakteVerbouwingswerkenEnKostprijs_fldVerbouwingswerkenGenormeerdeOmgevingswerkenBrutoOppM2ParkeerEnManoeuvreerruimte">aanvraag!$Q$625</definedName>
    <definedName name="OppervlakteVerbouwingswerkenEnKostprijs_fldVerbouwingswerkenGenormeerdeOmgevingswerkenKostprijsFietsenberging">aanvraag!$Z$623</definedName>
    <definedName name="OppervlakteVerbouwingswerkenEnKostprijs_fldVerbouwingswerkenGenormeerdeOmgevingswerkenKostprijsOpenSpeelplaats">aanvraag!$Z$621</definedName>
    <definedName name="OppervlakteVerbouwingswerkenEnKostprijs_fldVerbouwingswerkenGenormeerdeOmgevingswerkenKostprijsOverdekteSpeelplaats">aanvraag!$Z$619</definedName>
    <definedName name="OppervlakteVerbouwingswerkenEnKostprijs_fldVerbouwingswerkenGenormeerdeOmgevingswerkenKostprijsParkeerEnManoeuvreerruimte">aanvraag!$Z$625</definedName>
    <definedName name="OppervlakteVerbouwingswerkenEnKostprijs_fldVerbouwingswerkenKostprijsLokalenLO">aanvraag!$Z$611</definedName>
    <definedName name="OppervlakteVerbouwingswerkenEnKostprijs_fldVerbouwingswerkenKostprijsSchoolgebouwen">aanvraag!$Z$609</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427" i="1" l="1"/>
  <c r="AF429" i="1"/>
  <c r="AF431" i="1"/>
  <c r="AF433" i="1"/>
  <c r="AF435" i="1"/>
  <c r="AF437" i="1"/>
  <c r="AF439" i="1"/>
  <c r="AF441" i="1"/>
  <c r="X453" i="1"/>
  <c r="X455" i="1"/>
  <c r="X457" i="1"/>
  <c r="X459" i="1"/>
  <c r="X461" i="1"/>
  <c r="X463" i="1"/>
  <c r="AK465" i="1"/>
  <c r="Q648" i="1"/>
  <c r="Y533" i="1"/>
  <c r="Q380" i="1"/>
  <c r="Q345" i="1"/>
  <c r="Q407" i="1"/>
  <c r="Q592" i="1"/>
  <c r="Q590" i="1"/>
  <c r="Q588" i="1"/>
  <c r="Q586" i="1"/>
  <c r="P696" i="1"/>
  <c r="P694" i="1"/>
  <c r="P692" i="1"/>
  <c r="P690" i="1"/>
  <c r="P688" i="1"/>
  <c r="Q660" i="1"/>
  <c r="Q657" i="1"/>
  <c r="Q652" i="1"/>
  <c r="Q650" i="1"/>
  <c r="Z613" i="1"/>
  <c r="W696" i="1"/>
  <c r="W694" i="1"/>
  <c r="Z549" i="1"/>
  <c r="Z547" i="1"/>
  <c r="Z545" i="1"/>
  <c r="AG537" i="1"/>
  <c r="Y537" i="1"/>
  <c r="Y535" i="1"/>
  <c r="X491" i="1"/>
  <c r="X489" i="1"/>
  <c r="AB478" i="1"/>
  <c r="AB476" i="1"/>
  <c r="AB474" i="1"/>
  <c r="Q413" i="1"/>
  <c r="AK696" i="1"/>
  <c r="Q411" i="1"/>
  <c r="AK694" i="1"/>
  <c r="AQ377" i="1"/>
  <c r="AQ375" i="1"/>
  <c r="AQ373" i="1"/>
  <c r="AQ371" i="1"/>
  <c r="AQ369" i="1"/>
  <c r="AQ367" i="1"/>
  <c r="AQ365" i="1"/>
  <c r="AQ363" i="1"/>
  <c r="AQ343" i="1"/>
  <c r="AQ341" i="1"/>
  <c r="AQ345" i="1"/>
  <c r="B403" i="1"/>
  <c r="AK686" i="1"/>
  <c r="P684" i="1"/>
  <c r="Q670" i="1"/>
  <c r="AK493" i="1"/>
  <c r="P686" i="1"/>
  <c r="AD694" i="1"/>
  <c r="AQ380" i="1"/>
  <c r="Q393" i="1"/>
  <c r="J553" i="1"/>
  <c r="W684" i="1"/>
  <c r="J555" i="1"/>
  <c r="W686" i="1"/>
  <c r="AA654" i="1"/>
  <c r="J557" i="1"/>
  <c r="W688" i="1"/>
  <c r="AD688" i="1"/>
  <c r="Q351" i="1"/>
  <c r="AD696" i="1"/>
  <c r="AQ389" i="1"/>
  <c r="Q389" i="1"/>
  <c r="Q391" i="1"/>
  <c r="AK692" i="1"/>
  <c r="Q409" i="1"/>
  <c r="AK690" i="1"/>
  <c r="W692" i="1"/>
  <c r="AD692" i="1"/>
  <c r="W690" i="1"/>
  <c r="AD690" i="1"/>
  <c r="Q397" i="1"/>
  <c r="AD684" i="1"/>
  <c r="AD686" i="1"/>
  <c r="Q395" i="1"/>
  <c r="Q399" i="1"/>
  <c r="AK684" i="1"/>
</calcChain>
</file>

<file path=xl/sharedStrings.xml><?xml version="1.0" encoding="utf-8"?>
<sst xmlns="http://schemas.openxmlformats.org/spreadsheetml/2006/main" count="530" uniqueCount="277">
  <si>
    <t xml:space="preserve"> </t>
  </si>
  <si>
    <t>Subsidieaanvraag voor de aankoop van een gebouw voor het buitengewoon basisonderwijs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</si>
  <si>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</si>
  <si>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</si>
  <si>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</si>
  <si>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</si>
  <si>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</si>
  <si>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</si>
  <si>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</si>
  <si>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</si>
  <si>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</si>
  <si>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</si>
  <si>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</si>
  <si>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de aankoop van een gebouw voor het buitengewoon basisonderwijs.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</si>
  <si>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</si>
  <si>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</si>
  <si>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</si>
  <si>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</si>
  <si>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</si>
  <si>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</si>
  <si>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</si>
  <si>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</si>
  <si>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</si>
  <si>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</si>
  <si>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officieel provinciaal onderwijs</t>
  </si>
  <si>
    <t>In welke provincie ligt de vestigingsplaats?</t>
  </si>
  <si>
    <t>Antwerpen</t>
  </si>
  <si>
    <t>Limburg</t>
  </si>
  <si>
    <t>Vlaams-Brabant</t>
  </si>
  <si>
    <t>Brussels Hoofdstedelijk Gewest</t>
  </si>
  <si>
    <t>Oost-Vlaanderen</t>
  </si>
  <si>
    <t>West-Vlaanderen</t>
  </si>
  <si>
    <t>Dient u deze subsidieaanvraag in via Katholiek Onderwijs Vlaanderen?</t>
  </si>
  <si>
    <t>ja</t>
  </si>
  <si>
    <t>nee</t>
  </si>
  <si>
    <t>Vul de gegevens van het schoolbestuur in.</t>
  </si>
  <si>
    <t>naam</t>
  </si>
  <si>
    <t>straat en nummer</t>
  </si>
  <si>
    <t>postnummer en gemeente</t>
  </si>
  <si>
    <t>ondernemingsnummer</t>
  </si>
  <si>
    <t>Vul de gegevens van de onderwijsinstelling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</si>
  <si>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</si>
  <si>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</si>
  <si>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</si>
  <si>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</si>
  <si>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</si>
  <si>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</si>
  <si>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</si>
  <si>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</si>
  <si>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</si>
  <si>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</si>
  <si>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</si>
  <si>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</si>
  <si>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</si>
  <si>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</si>
  <si>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</si>
  <si>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</si>
  <si>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</si>
  <si>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</si>
  <si>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</si>
  <si>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</si>
  <si>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</si>
  <si>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</si>
  <si>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r>
      <t>ja.</t>
    </r>
    <r>
      <rPr>
        <i/>
        <sz val="10"/>
        <rFont val="Calibri"/>
        <family val="2"/>
        <scheme val="minor"/>
      </rPr>
      <t xml:space="preserve"> </t>
    </r>
  </si>
  <si>
    <r>
      <t>nee.</t>
    </r>
    <r>
      <rPr>
        <i/>
        <sz val="10"/>
        <rFont val="Calibri"/>
        <family val="2"/>
        <scheme val="minor"/>
      </rPr>
      <t xml:space="preserve"> </t>
    </r>
  </si>
  <si>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</si>
  <si>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</si>
  <si>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</si>
  <si>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</si>
  <si>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</si>
  <si>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</si>
  <si>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</si>
  <si>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</si>
  <si>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</si>
  <si>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</si>
  <si>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</si>
  <si>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</si>
  <si>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</si>
  <si>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</si>
  <si>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één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</si>
  <si>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</si>
  <si>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</si>
  <si>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</si>
  <si>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</si>
  <si>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</si>
  <si>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</si>
  <si>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</si>
  <si>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</si>
  <si>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 het</t>
  </si>
  <si>
    <t>decreet open scholen.</t>
  </si>
  <si>
    <r>
      <rPr>
        <sz val="10"/>
        <color rgb="FF000000"/>
        <rFont val="Calibri"/>
        <scheme val="minor"/>
      </rPr>
      <t xml:space="preserve">ja. </t>
    </r>
    <r>
      <rPr>
        <b/>
        <sz val="10"/>
        <color rgb="FF000000"/>
        <rFont val="Calibri"/>
        <scheme val="minor"/>
      </rPr>
      <t>Verklaar u akkoord met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</si>
  <si>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</si>
  <si>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</si>
  <si>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 xml:space="preserve">nee </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</si>
  <si>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</si>
  <si>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</si>
  <si>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</si>
  <si>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</si>
  <si>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</si>
  <si>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</si>
  <si>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</si>
  <si>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</si>
  <si>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</si>
  <si>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</si>
  <si>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</si>
  <si>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r>
      <rPr>
        <sz val="10"/>
        <color rgb="FF000000"/>
        <rFont val="Calibri"/>
        <scheme val="minor"/>
      </rPr>
      <t xml:space="preserve">ja. </t>
    </r>
    <r>
      <rPr>
        <i/>
        <sz val="10"/>
        <color rgb="FF000000"/>
        <rFont val="Calibri"/>
        <scheme val="minor"/>
      </rPr>
      <t>U kunt alleen een dossier werken na aankoop indienen als een ander onderwijsniveau gebruikmaakt van dit schoolgebouw.</t>
    </r>
  </si>
  <si>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</si>
  <si>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</si>
  <si>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</si>
  <si>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25</t>
    </r>
    <r>
      <rPr>
        <sz val="10"/>
        <rFont val="Calibri"/>
        <family val="2"/>
        <scheme val="minor"/>
      </rPr>
      <t>.</t>
    </r>
  </si>
  <si>
    <r>
      <t>nee.</t>
    </r>
    <r>
      <rPr>
        <i/>
        <sz val="10"/>
        <rFont val="Calibri"/>
        <family val="2"/>
        <scheme val="minor"/>
      </rPr>
      <t xml:space="preserve"> Ga naar vraag 26</t>
    </r>
    <r>
      <rPr>
        <sz val="10"/>
        <rFont val="Calibri"/>
        <family val="2"/>
        <scheme val="minor"/>
      </rPr>
      <t>.</t>
    </r>
  </si>
  <si>
    <t>Realiseert de vervangende aankoop een uitbreiding van het onderwijspatrimonium?</t>
  </si>
  <si>
    <t>AGION subsidieert alleen de netto-uitbreiding.</t>
  </si>
  <si>
    <r>
      <rPr>
        <sz val="10"/>
        <color rgb="FF000000"/>
        <rFont val="Calibri"/>
        <scheme val="minor"/>
      </rPr>
      <t xml:space="preserve">nee. </t>
    </r>
    <r>
      <rPr>
        <i/>
        <sz val="10"/>
        <color rgb="FF000000"/>
        <rFont val="Calibri"/>
        <scheme val="minor"/>
      </rPr>
      <t>Ik wil een beroep te doen op de uitzondering op deze voorwaarde en voeg de nodige bewijsstukken toe.</t>
    </r>
  </si>
  <si>
    <t xml:space="preserve">vindt u welke documenten u moet </t>
  </si>
  <si>
    <t>Aard van de aanvraag</t>
  </si>
  <si>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</si>
  <si>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</si>
  <si>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</si>
  <si>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</si>
  <si>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Beschrijf het aan te kopen gebouw en de eventuele werken die uitgevoerd zullen worden na de aankoop.</t>
  </si>
  <si>
    <t>Motiveer de noodzaak van de aankoop van het gebouw en de eventuele werken die uitgevoerd zullen worden na de aankoop.</t>
  </si>
  <si>
    <t>Geef daarbij aan dat ze passen in een langetermijnvisie.</t>
  </si>
  <si>
    <t>Voeg bij dit formulier een verklaring over de aanwending van delen van de infrastructuur voor niet-schoolse doeleinden.</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</si>
  <si>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</si>
  <si>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31.</t>
    </r>
  </si>
  <si>
    <r>
      <t xml:space="preserve">nee. </t>
    </r>
    <r>
      <rPr>
        <i/>
        <sz val="10"/>
        <rFont val="Calibri"/>
        <family val="2"/>
        <scheme val="minor"/>
      </rPr>
      <t>Ga naar vraag 32.</t>
    </r>
  </si>
  <si>
    <t>Welke andere overheden kennen subsidies toe aan het project?</t>
  </si>
  <si>
    <t>agentschap Onroerend Erfgoed</t>
  </si>
  <si>
    <t>VIPA</t>
  </si>
  <si>
    <t>VGC</t>
  </si>
  <si>
    <t>OVAM</t>
  </si>
  <si>
    <t>andere instantie:</t>
  </si>
  <si>
    <t>Worden er voor deze vestigingsplaats bijkomend plaatsen gecreëerd via dit infrastructuurproject, ten opzichte van het aantal leerlingen dat momenteel op deze vestigingsplaats is ingeschreven?</t>
  </si>
  <si>
    <r>
      <t>ja.</t>
    </r>
    <r>
      <rPr>
        <i/>
        <sz val="10"/>
        <rFont val="Calibri"/>
        <family val="2"/>
        <scheme val="minor"/>
      </rPr>
      <t xml:space="preserve"> Ga naar vraag 33.</t>
    </r>
  </si>
  <si>
    <r>
      <t>nee.</t>
    </r>
    <r>
      <rPr>
        <i/>
        <sz val="10"/>
        <rFont val="Calibri"/>
        <family val="2"/>
        <scheme val="minor"/>
      </rPr>
      <t xml:space="preserve"> Ga naar vraag 34.</t>
    </r>
  </si>
  <si>
    <t>Vul het aantal bijkomende plaatsen in dat wordt gecreëerd via dit infrastructuurproject.</t>
  </si>
  <si>
    <t>bijkomende plaatsen</t>
  </si>
  <si>
    <t>Hoeveel leerlingen zullen de nieuwe of vernieuwde infrastructuur gebruiken?</t>
  </si>
  <si>
    <t>leerlingen</t>
  </si>
  <si>
    <t>Berekening van de fysische norm</t>
  </si>
  <si>
    <t>Vul het huidige aantal leerlingen in van de vestigingsplaats die zal gebruikmaken van het aan te kopen gebouw.</t>
  </si>
  <si>
    <t>Op www.agion.be vindt u welke tellingsdatum u moet gebruiken.</t>
  </si>
  <si>
    <t>aantal kleuters</t>
  </si>
  <si>
    <t>aantal leerlingen in de lagere afdeling</t>
  </si>
  <si>
    <t>totaal aantal leerlingen</t>
  </si>
  <si>
    <t>aantal leerlingen van het basisaanbod</t>
  </si>
  <si>
    <t>aantal leerlingen van de overige onderwijstypes</t>
  </si>
  <si>
    <t>Vul het aantal leerlingen en personeelsleden in dat met de fiets of bromfiets naar school komt.</t>
  </si>
  <si>
    <t>Vul het aantal personeelsleden in dat minstens een halve opdracht vervult.</t>
  </si>
  <si>
    <t>personeelsleden</t>
  </si>
  <si>
    <t>Vul het aantal uren levensbeschouwelijke lessen in dat niet in het lestijdenpakket is opgenomen.</t>
  </si>
  <si>
    <t>katholieke godsdienst</t>
  </si>
  <si>
    <t>uur</t>
  </si>
  <si>
    <t>protestantse godsdienst</t>
  </si>
  <si>
    <t>israëlitische godsdienst</t>
  </si>
  <si>
    <t>islamitische godsdienst</t>
  </si>
  <si>
    <t>orthodoxe godsdienst</t>
  </si>
  <si>
    <t>anglicaanse godsdienst</t>
  </si>
  <si>
    <t>niet-confessionele zedenleer</t>
  </si>
  <si>
    <t>cultuurbeschouwing</t>
  </si>
  <si>
    <t>totaal
aantal levensbeschouwelijke lessen</t>
  </si>
  <si>
    <t>Hieronder vindt u de berekening van de maximale bruto-oppervlakte van het schoolgebouw, de lokalen voor lo en de genormeerde omgevingswerken op basis van de gegevens die u hebt ingevuld bij vraag 35 tot en met 38.</t>
  </si>
  <si>
    <t>Toegelaten oppervlakte voor schoolgebouwen</t>
  </si>
  <si>
    <t>volgens de schoolbevolking</t>
  </si>
  <si>
    <t>m²</t>
  </si>
  <si>
    <t>aparte vestiging basisonderwijs</t>
  </si>
  <si>
    <t>voor de levensbeschouwelijke vakken</t>
  </si>
  <si>
    <t>voor buitengewoon onderwijs</t>
  </si>
  <si>
    <t>voor lichamelijke opvoeding</t>
  </si>
  <si>
    <t>totaal schoolgebouwen</t>
  </si>
  <si>
    <t>Toegelaten oppervlakte voor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</si>
  <si>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</si>
  <si>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</si>
  <si>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</si>
  <si>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</si>
  <si>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</si>
  <si>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</si>
  <si>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</si>
  <si>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</si>
  <si>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</si>
  <si>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</si>
  <si>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</si>
  <si>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</si>
  <si>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</si>
  <si>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</si>
  <si>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gebouw-
code</t>
  </si>
  <si>
    <t>gesubsidieerd door AGION</t>
  </si>
  <si>
    <t>Hier vindt u de bruto-oppervlakte van de schoolgebouwen die in aanmerking wordt genomen.</t>
  </si>
  <si>
    <t>Vul de gebouwcode, de bruto-oppervlakte en het bouwjaar in van de lokalen voor lichamelijke opvoeding.</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</si>
  <si>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</si>
  <si>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</si>
  <si>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</si>
  <si>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</si>
  <si>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</si>
  <si>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</si>
  <si>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</si>
  <si>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</si>
  <si>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</si>
  <si>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</si>
  <si>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</si>
  <si>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het aan te kopen gebouw</t>
  </si>
  <si>
    <r>
      <t xml:space="preserve">Vul de bruto-oppervlakte, het bouwjaar en de kostprijs, exclusief btw, in van het aan te kopen gebouw.  
</t>
    </r>
    <r>
      <rPr>
        <i/>
        <sz val="10"/>
        <rFont val="Calibri"/>
        <family val="2"/>
        <scheme val="minor"/>
      </rPr>
      <t xml:space="preserve">Voor de technische lokalen hoeft u geen aparte kostprijs in te vullen. Die wordt automatisch berekend op basis van de oppervlakte die u invult voor de technische lokalen.              </t>
    </r>
    <r>
      <rPr>
        <b/>
        <sz val="10"/>
        <rFont val="Calibri"/>
        <family val="2"/>
        <scheme val="minor"/>
      </rPr>
      <t xml:space="preserve">      
</t>
    </r>
  </si>
  <si>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</si>
  <si>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kostprijs</t>
  </si>
  <si>
    <t>schoollokalen</t>
  </si>
  <si>
    <t>euro</t>
  </si>
  <si>
    <t>lokalen lo</t>
  </si>
  <si>
    <t>technische lokalen</t>
  </si>
  <si>
    <t xml:space="preserve">Vul voor elk bouwvolume dat wordt afgebroken of aan de bestemming onttrokken wordt, het bouwjaar en de bruto-oppervlakte in. </t>
  </si>
  <si>
    <t>Hier vindt u de bruto-oppervlakte van de gebouwen die in aanmerking wordt genomen.</t>
  </si>
  <si>
    <r>
      <t xml:space="preserve">Vul de bruto-oppervlakte en de kostprijs, exclusief btw, in van de omgeving bij het aan te kopen gebouw.
</t>
    </r>
    <r>
      <rPr>
        <i/>
        <sz val="10"/>
        <rFont val="Calibri"/>
        <family val="2"/>
        <scheme val="minor"/>
      </rPr>
      <t xml:space="preserve">U hoeft deze vraag alleen in te vullen als het de aankoop betreft van een bestaand schoolgebouw. </t>
    </r>
  </si>
  <si>
    <t>open speelplaats</t>
  </si>
  <si>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</si>
  <si>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</si>
  <si>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</si>
  <si>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</si>
  <si>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t xml:space="preserve">Vul de kostprijs en de bruto-oppervlakte in. </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</si>
  <si>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</si>
  <si>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schoolgebouwen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</si>
  <si>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</si>
  <si>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</si>
  <si>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</si>
  <si>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</si>
  <si>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Voeg bij dit formulier een gedetailleerd becijferd bestek van de werken na de aankoop van het gebouw.</t>
  </si>
  <si>
    <t>Berekening van de totale kostprijs</t>
  </si>
  <si>
    <t>Vul de kostprijs van de afbraakwerken en de eerste uitrusting in.</t>
  </si>
  <si>
    <t>Alleen als u bij vraag 50 een bruto-oppervlakte hebt ingevuld voor een schoolgebouw of een lokaal lo dat volledig of gedeeltelijk afgebroken zal worden, vult u de kostprijs van de afbraakwerken in. Op basis van de gegevens die u hebt ingevuld bij vraag 49 tot en met 57 en de kostprijs van de afbraakwerken en de eerste uitrusting die u invult, zal de totale kostprijs van uw project automatisch berekend worden.</t>
  </si>
  <si>
    <t>afbraakwerken</t>
  </si>
  <si>
    <t>kostprijs aan te kopen gebouw</t>
  </si>
  <si>
    <t>verbouwing schoolgebouwen</t>
  </si>
  <si>
    <t>verbouwing lokalen lo</t>
  </si>
  <si>
    <t>waarvan technische lokalen</t>
  </si>
  <si>
    <t>verbouwing genormeerde omgevingswerken</t>
  </si>
  <si>
    <t xml:space="preserve"> niet-genormeerde omgevingswerken</t>
  </si>
  <si>
    <t>eerste uitrusting schoolgebouwen</t>
  </si>
  <si>
    <t>eerste uitrusting lokalen lo</t>
  </si>
  <si>
    <t>eerste uitrusting overdekte speelplaats</t>
  </si>
  <si>
    <t>eerste uitrusting open speelplaats</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</si>
  <si>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</si>
  <si>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</si>
  <si>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</si>
  <si>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</si>
  <si>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aan te kopen gebouw</t>
  </si>
  <si>
    <t>som van kolom 1 en 2</t>
  </si>
  <si>
    <t>maximaal toegelaten oppervlakte volgens de normen</t>
  </si>
  <si>
    <t>Bij te voegen bewijsstukken</t>
  </si>
  <si>
    <t>Verzamel de bewijsstukken die u voor de beantwoording van vraag 8, 18, 21, 25, 29, 30, 40, 42 en 59 bij dit formulier moet voegen.</t>
  </si>
  <si>
    <t>Kruis alle bewijsstukken aan die u bij dit formulier voegt.</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</si>
  <si>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</si>
  <si>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</si>
  <si>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</si>
  <si>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</si>
  <si>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</si>
  <si>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</si>
  <si>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</si>
  <si>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</si>
  <si>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</si>
  <si>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gedetailleerde berekeningswijze van de bruto-oppervlakte</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</si>
  <si>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</si>
  <si>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</si>
  <si>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</si>
  <si>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</si>
  <si>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</si>
  <si>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een engagementsverklaring en de motivatie tot openstelling van de schoolinfrastructuur</t>
  </si>
  <si>
    <t>een onderbouwde vraag tot afwijking voor openstelling van de schoolinfrastructuur</t>
  </si>
  <si>
    <t>Ondertekening</t>
  </si>
  <si>
    <t xml:space="preserve">Vul de onderstaande verklaring in. 
Ik bevestig dat alle gegevens in dit formulier naar waarheid ingevuld zijn. </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</si>
  <si>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</si>
  <si>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</si>
  <si>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</si>
  <si>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</si>
  <si>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</si>
  <si>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</si>
  <si>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</si>
  <si>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t>Bezorg zowel de Excelversie als een ingescande ondertekende versie.</t>
  </si>
  <si>
    <t>AGION-5704 -240220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</si>
</sst>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32"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rgb="FFFF0000"/>
      <name val="Calibri"/>
      <family val="2"/>
      <scheme val="minor"/>
    </font>
    <font>
      <i/>
      <sz val="10"/>
      <color theme="1"/>
      <name val="Calibri"/>
      <family val="2"/>
      <scheme val="minor"/>
    </font>
    <font>
      <i/>
      <sz val="10"/>
      <color theme="10"/>
      <name val="Calibri"/>
      <family val="2"/>
      <scheme val="minor"/>
    </font>
    <font>
      <i/>
      <sz val="10"/>
      <name val="Arial"/>
      <family val="2"/>
    </font>
    <font>
      <b/>
      <sz val="10"/>
      <color theme="1"/>
      <name val="Calibri"/>
      <family val="2"/>
      <scheme val="minor"/>
    </font>
    <font>
      <sz val="10"/>
      <color rgb="FF000000"/>
      <name val="Arial"/>
      <family val="2"/>
    </font>
    <font>
      <b/>
      <sz val="10"/>
      <color rgb="FF000000"/>
      <name val="Calibri"/>
      <family val="2"/>
      <scheme val="minor"/>
    </font>
    <font>
      <sz val="10"/>
      <color rgb="FF000000"/>
      <name val="Calibri"/>
      <family val="2"/>
      <scheme val="minor"/>
    </font>
    <font>
      <i/>
      <sz val="10"/>
      <color rgb="FF000000"/>
      <name val="Calibri"/>
      <family val="2"/>
      <scheme val="minor"/>
    </font>
    <font>
      <sz val="10"/>
      <color rgb="FF000000"/>
      <name val="Calibri"/>
      <scheme val="minor"/>
    </font>
    <font>
      <b/>
      <sz val="10"/>
      <color rgb="FF000000"/>
      <name val="Calibri"/>
      <scheme val="minor"/>
    </font>
    <font>
      <i/>
      <sz val="10"/>
      <color rgb="FF000000"/>
      <name val="Calibri"/>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rgb="FFFFFF00"/>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2" fillId="0" borderId="1"/>
  </cellStyleXfs>
  <cellXfs count="323">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7" fontId="4" fillId="0" borderId="1"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 xfId="0" applyFont="1" applyBorder="1" applyAlignment="1">
      <alignment horizontal="right" vertical="center"/>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8" fillId="0" borderId="1" xfId="0" applyFont="1" applyBorder="1" applyAlignment="1">
      <alignment vertical="center"/>
    </xf>
    <xf numFmtId="0" fontId="20" fillId="0" borderId="0" xfId="0" applyFont="1" applyAlignment="1">
      <alignment vertical="center"/>
    </xf>
    <xf numFmtId="0" fontId="20" fillId="0" borderId="1" xfId="0" applyFont="1" applyBorder="1" applyAlignment="1">
      <alignment vertical="center"/>
    </xf>
    <xf numFmtId="2" fontId="8" fillId="0" borderId="1" xfId="0" applyNumberFormat="1" applyFont="1" applyBorder="1" applyAlignment="1">
      <alignment vertical="center"/>
    </xf>
    <xf numFmtId="0" fontId="8" fillId="0" borderId="0" xfId="0" applyFont="1" applyAlignment="1">
      <alignment vertical="center"/>
    </xf>
    <xf numFmtId="167" fontId="8" fillId="0" borderId="1" xfId="0" applyNumberFormat="1" applyFont="1" applyBorder="1" applyAlignment="1">
      <alignment vertical="center"/>
    </xf>
    <xf numFmtId="0" fontId="4" fillId="0" borderId="0" xfId="0" applyFont="1" applyAlignment="1">
      <alignment horizontal="center" vertical="center" wrapText="1"/>
    </xf>
    <xf numFmtId="0" fontId="3" fillId="0" borderId="0" xfId="0" applyFont="1"/>
    <xf numFmtId="0" fontId="17" fillId="0" borderId="0" xfId="1" applyFont="1" applyAlignment="1">
      <alignment horizontal="justify" vertical="center" wrapText="1"/>
    </xf>
    <xf numFmtId="0" fontId="5" fillId="0" borderId="0" xfId="0" applyFont="1" applyAlignment="1">
      <alignment horizontal="justify" vertical="center" wrapText="1"/>
    </xf>
    <xf numFmtId="0" fontId="19" fillId="0" borderId="0" xfId="1" applyFont="1" applyAlignment="1">
      <alignment vertical="top"/>
    </xf>
    <xf numFmtId="0" fontId="8" fillId="0" borderId="1" xfId="0" applyFont="1" applyBorder="1" applyAlignment="1">
      <alignment horizontal="center" vertical="center"/>
    </xf>
    <xf numFmtId="0" fontId="8" fillId="0" borderId="0" xfId="0" applyFont="1" applyAlignment="1">
      <alignment horizontal="center" vertical="center"/>
    </xf>
    <xf numFmtId="169" fontId="8" fillId="0" borderId="0" xfId="0" applyNumberFormat="1" applyFont="1" applyAlignment="1" applyProtection="1">
      <alignment vertical="center"/>
      <protection locked="0"/>
    </xf>
    <xf numFmtId="0" fontId="24" fillId="0" borderId="0" xfId="0" applyFont="1" applyAlignment="1">
      <alignment vertical="center" wrapText="1"/>
    </xf>
    <xf numFmtId="0" fontId="8" fillId="0" borderId="0" xfId="0" applyFont="1" applyAlignment="1">
      <alignment vertical="center" wrapText="1"/>
    </xf>
    <xf numFmtId="0" fontId="24" fillId="0" borderId="0" xfId="0" applyFont="1" applyAlignment="1">
      <alignment vertical="center"/>
    </xf>
    <xf numFmtId="0" fontId="8" fillId="2" borderId="14"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protection locked="0"/>
    </xf>
    <xf numFmtId="0" fontId="8" fillId="0" borderId="0" xfId="0" applyFont="1" applyAlignment="1">
      <alignment vertical="top"/>
    </xf>
    <xf numFmtId="0" fontId="4" fillId="0" borderId="0" xfId="0" applyFont="1" applyAlignment="1">
      <alignment vertical="top" wrapText="1"/>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8" fillId="0" borderId="1" xfId="0" applyNumberFormat="1" applyFont="1" applyBorder="1" applyAlignment="1" applyProtection="1">
      <alignment vertical="center"/>
      <protection locked="0"/>
    </xf>
    <xf numFmtId="0" fontId="8" fillId="0" borderId="0" xfId="0" applyFont="1"/>
    <xf numFmtId="0" fontId="25" fillId="0" borderId="0" xfId="0" applyFont="1"/>
    <xf numFmtId="0" fontId="4" fillId="0" borderId="1" xfId="0" applyFont="1" applyBorder="1" applyAlignment="1">
      <alignment vertical="top"/>
    </xf>
    <xf numFmtId="0" fontId="5" fillId="0" borderId="0" xfId="0" applyFont="1" applyAlignment="1">
      <alignment horizontal="left" vertical="top" wrapText="1"/>
    </xf>
    <xf numFmtId="1" fontId="4" fillId="2" borderId="14" xfId="0" applyNumberFormat="1"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8" fillId="0" borderId="1" xfId="0" applyFont="1" applyBorder="1" applyAlignment="1" applyProtection="1">
      <alignment vertical="center"/>
      <protection hidden="1"/>
    </xf>
    <xf numFmtId="2" fontId="8" fillId="0" borderId="1" xfId="0" applyNumberFormat="1"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8" fillId="0" borderId="0" xfId="0" applyFont="1" applyAlignment="1" applyProtection="1">
      <alignment vertical="center"/>
      <protection hidden="1"/>
    </xf>
    <xf numFmtId="165" fontId="8" fillId="0" borderId="0" xfId="0" applyNumberFormat="1" applyFont="1" applyAlignment="1" applyProtection="1">
      <alignment vertical="center"/>
      <protection hidden="1"/>
    </xf>
    <xf numFmtId="0" fontId="5" fillId="0" borderId="0" xfId="0" applyFont="1" applyAlignment="1">
      <alignment horizontal="justify" vertical="top" wrapText="1"/>
    </xf>
    <xf numFmtId="0" fontId="4" fillId="0" borderId="0" xfId="0" applyFont="1" applyAlignment="1">
      <alignment horizontal="justify" vertical="top" wrapText="1"/>
    </xf>
    <xf numFmtId="0" fontId="19" fillId="0" borderId="0" xfId="1" applyFont="1" applyAlignment="1">
      <alignment horizontal="justify"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26" fillId="0" borderId="0" xfId="0" applyFont="1"/>
    <xf numFmtId="0" fontId="27" fillId="0" borderId="0" xfId="0" applyFont="1"/>
    <xf numFmtId="0" fontId="26" fillId="0" borderId="0" xfId="0" applyFont="1" applyAlignment="1">
      <alignment horizontal="left"/>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1" applyFont="1" applyFill="1" applyAlignment="1">
      <alignment horizontal="left" vertical="center" wrapText="1"/>
    </xf>
    <xf numFmtId="0" fontId="8" fillId="0" borderId="1" xfId="0" applyFont="1" applyBorder="1" applyAlignment="1" applyProtection="1">
      <alignment horizontal="left" vertical="center" wrapText="1"/>
      <protection locked="0"/>
    </xf>
    <xf numFmtId="0" fontId="4" fillId="6" borderId="0" xfId="0" applyFont="1" applyFill="1" applyAlignment="1">
      <alignment vertical="center"/>
    </xf>
    <xf numFmtId="0" fontId="5" fillId="0" borderId="1" xfId="0" applyFont="1" applyBorder="1" applyAlignment="1">
      <alignment horizontal="left" vertical="center" wrapText="1"/>
    </xf>
    <xf numFmtId="0" fontId="2" fillId="0" borderId="0" xfId="0" applyFont="1" applyAlignment="1">
      <alignment horizontal="center"/>
    </xf>
    <xf numFmtId="0" fontId="5" fillId="0" borderId="0" xfId="0" applyFont="1" applyAlignment="1">
      <alignment horizontal="left" vertical="top" wrapText="1"/>
    </xf>
    <xf numFmtId="167" fontId="4" fillId="0" borderId="1" xfId="0" applyNumberFormat="1" applyFont="1" applyBorder="1" applyAlignment="1" applyProtection="1">
      <alignment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0" fontId="8" fillId="0" borderId="5" xfId="0" applyFont="1" applyBorder="1" applyAlignment="1">
      <alignment vertical="center"/>
    </xf>
    <xf numFmtId="0" fontId="8" fillId="0" borderId="1" xfId="0" applyFont="1" applyBorder="1" applyAlignment="1">
      <alignment vertical="center"/>
    </xf>
    <xf numFmtId="1" fontId="8" fillId="2" borderId="2" xfId="0" applyNumberFormat="1" applyFont="1" applyFill="1" applyBorder="1" applyAlignment="1" applyProtection="1">
      <alignment horizontal="center" vertical="center"/>
      <protection locked="0"/>
    </xf>
    <xf numFmtId="1" fontId="8" fillId="2" borderId="3" xfId="0" applyNumberFormat="1" applyFont="1" applyFill="1" applyBorder="1" applyAlignment="1" applyProtection="1">
      <alignment horizontal="center" vertical="center"/>
      <protection locked="0"/>
    </xf>
    <xf numFmtId="1" fontId="8" fillId="2" borderId="4" xfId="0" applyNumberFormat="1" applyFont="1" applyFill="1" applyBorder="1" applyAlignment="1" applyProtection="1">
      <alignment horizontal="center"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0" fontId="4" fillId="0" borderId="5" xfId="0" applyFont="1" applyBorder="1" applyAlignment="1">
      <alignment vertical="center"/>
    </xf>
    <xf numFmtId="0" fontId="4" fillId="0" borderId="1" xfId="0" applyFont="1" applyBorder="1" applyAlignment="1">
      <alignment vertical="center"/>
    </xf>
    <xf numFmtId="0" fontId="28" fillId="0" borderId="0" xfId="0" applyFont="1" applyAlignment="1">
      <alignment horizontal="left"/>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2" applyFont="1" applyAlignment="1">
      <alignment horizontal="left" vertical="top" wrapText="1"/>
    </xf>
    <xf numFmtId="166" fontId="4" fillId="0" borderId="2" xfId="0" applyNumberFormat="1" applyFont="1" applyBorder="1" applyAlignment="1" applyProtection="1">
      <alignment horizontal="right" vertical="center"/>
      <protection hidden="1"/>
    </xf>
    <xf numFmtId="166" fontId="4" fillId="0" borderId="3" xfId="0" applyNumberFormat="1" applyFont="1" applyBorder="1" applyAlignment="1" applyProtection="1">
      <alignment horizontal="right" vertical="center"/>
      <protection hidden="1"/>
    </xf>
    <xf numFmtId="166" fontId="4" fillId="0" borderId="4" xfId="0" applyNumberFormat="1" applyFont="1" applyBorder="1" applyAlignment="1" applyProtection="1">
      <alignment horizontal="right" vertical="center"/>
      <protection hidden="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1"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vertical="center" wrapText="1"/>
    </xf>
    <xf numFmtId="166" fontId="4" fillId="2" borderId="2" xfId="0" applyNumberFormat="1" applyFont="1" applyFill="1" applyBorder="1" applyAlignment="1" applyProtection="1">
      <alignment vertical="center"/>
      <protection locked="0"/>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0" fontId="4" fillId="0" borderId="0" xfId="0" applyFont="1" applyAlignment="1">
      <alignment vertical="center"/>
    </xf>
    <xf numFmtId="0" fontId="27" fillId="0" borderId="0" xfId="0" applyFont="1" applyAlignment="1">
      <alignment horizontal="center" vertical="center"/>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right" vertical="center"/>
    </xf>
    <xf numFmtId="164" fontId="8" fillId="2" borderId="2" xfId="0" applyNumberFormat="1" applyFont="1" applyFill="1" applyBorder="1" applyAlignment="1" applyProtection="1">
      <alignment vertical="center"/>
      <protection locked="0"/>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29" fillId="0" borderId="0" xfId="0" applyFont="1" applyAlignment="1">
      <alignment horizontal="left" vertical="center" wrapText="1"/>
    </xf>
    <xf numFmtId="0" fontId="19" fillId="0" borderId="0" xfId="1"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3" fillId="0" borderId="0" xfId="0" applyFont="1" applyAlignment="1">
      <alignment vertical="center" wrapText="1"/>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28" fillId="0" borderId="0" xfId="0" applyFont="1" applyAlignment="1">
      <alignment horizontal="left" vertical="center" wrapText="1"/>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6" fillId="4"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4" fillId="0" borderId="1" xfId="0" applyFont="1" applyBorder="1" applyAlignment="1">
      <alignment horizontal="right" vertical="center"/>
    </xf>
    <xf numFmtId="0" fontId="4" fillId="2" borderId="2"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8" fillId="2" borderId="2" xfId="0" applyFont="1" applyFill="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164" fontId="8" fillId="2" borderId="2" xfId="0" applyNumberFormat="1" applyFont="1" applyFill="1" applyBorder="1" applyAlignment="1" applyProtection="1">
      <alignment horizontal="right" vertical="center"/>
      <protection locked="0"/>
    </xf>
    <xf numFmtId="164" fontId="8" fillId="0" borderId="3" xfId="0" applyNumberFormat="1" applyFont="1" applyBorder="1" applyAlignment="1" applyProtection="1">
      <alignment horizontal="right" vertical="center"/>
      <protection locked="0"/>
    </xf>
    <xf numFmtId="164" fontId="8" fillId="0" borderId="4" xfId="0" applyNumberFormat="1" applyFont="1" applyBorder="1" applyAlignment="1" applyProtection="1">
      <alignment horizontal="right" vertical="center"/>
      <protection locked="0"/>
    </xf>
    <xf numFmtId="0" fontId="8" fillId="0" borderId="0" xfId="0" applyFont="1" applyAlignment="1">
      <alignment vertical="center"/>
    </xf>
    <xf numFmtId="0" fontId="4" fillId="0" borderId="1" xfId="0" applyFont="1" applyBorder="1" applyAlignment="1">
      <alignment horizontal="right" vertical="center" wrapText="1"/>
    </xf>
    <xf numFmtId="0" fontId="4" fillId="2" borderId="2" xfId="0" applyFont="1" applyFill="1" applyBorder="1" applyAlignment="1" applyProtection="1">
      <alignment horizontal="left" vertical="top"/>
      <protection locked="0"/>
    </xf>
    <xf numFmtId="0" fontId="13" fillId="0" borderId="0" xfId="0" applyFont="1" applyAlignment="1">
      <alignment horizontal="right" vertical="center"/>
    </xf>
    <xf numFmtId="0" fontId="5" fillId="0" borderId="0" xfId="0" applyFont="1" applyAlignment="1">
      <alignment horizontal="right" vertical="center"/>
    </xf>
    <xf numFmtId="0" fontId="4" fillId="0" borderId="0" xfId="0" applyFont="1" applyAlignment="1"/>
    <xf numFmtId="0" fontId="18" fillId="0" borderId="0" xfId="0" applyFont="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horizontal="justify" vertical="center" wrapText="1"/>
    </xf>
    <xf numFmtId="0" fontId="4" fillId="0" borderId="0" xfId="0" applyFont="1" applyAlignment="1">
      <alignment horizontal="justify" vertical="center" wrapText="1"/>
    </xf>
    <xf numFmtId="0" fontId="18" fillId="0" borderId="0" xfId="0" applyFont="1" applyAlignment="1">
      <alignment horizontal="justify" vertical="center"/>
    </xf>
    <xf numFmtId="0" fontId="4" fillId="0" borderId="0" xfId="0" applyFont="1" applyAlignment="1">
      <alignment horizontal="justify" vertical="center"/>
    </xf>
    <xf numFmtId="0" fontId="16" fillId="0" borderId="0" xfId="0" applyFont="1" applyAlignment="1">
      <alignment vertical="center"/>
    </xf>
    <xf numFmtId="0" fontId="12" fillId="0" borderId="1" xfId="0" applyFont="1" applyBorder="1" applyAlignment="1">
      <alignment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0" fontId="5" fillId="0" borderId="0" xfId="0" applyFont="1" applyAlignment="1">
      <alignment horizontal="justify" vertical="top" wrapText="1"/>
    </xf>
    <xf numFmtId="0" fontId="4" fillId="0" borderId="0" xfId="0" applyFont="1" applyAlignment="1">
      <alignment horizontal="justify" vertical="top" wrapText="1"/>
    </xf>
    <xf numFmtId="0" fontId="19" fillId="0" borderId="0" xfId="1" applyFont="1" applyAlignment="1">
      <alignment horizontal="justify" vertical="top" wrapText="1"/>
    </xf>
    <xf numFmtId="0" fontId="3" fillId="2" borderId="0" xfId="0" applyFont="1" applyFill="1" applyAlignment="1">
      <alignment vertical="center"/>
    </xf>
    <xf numFmtId="0" fontId="4" fillId="0" borderId="0" xfId="0" applyFont="1" applyAlignment="1">
      <alignment horizontal="right"/>
    </xf>
    <xf numFmtId="0" fontId="4" fillId="0" borderId="6" xfId="0" applyFont="1" applyBorder="1" applyAlignment="1">
      <alignment horizontal="right"/>
    </xf>
    <xf numFmtId="0" fontId="6" fillId="4" borderId="0" xfId="0" applyFont="1" applyFill="1" applyAlignment="1">
      <alignment vertical="center" wrapText="1"/>
    </xf>
    <xf numFmtId="0" fontId="7" fillId="0" borderId="0" xfId="0" applyFont="1" applyAlignment="1">
      <alignment vertical="center" wrapText="1"/>
    </xf>
    <xf numFmtId="169" fontId="8" fillId="2" borderId="2" xfId="0" applyNumberFormat="1" applyFont="1" applyFill="1" applyBorder="1" applyAlignment="1" applyProtection="1">
      <alignment vertical="center"/>
      <protection locked="0"/>
    </xf>
    <xf numFmtId="169" fontId="8" fillId="2" borderId="3" xfId="0" applyNumberFormat="1" applyFont="1" applyFill="1" applyBorder="1" applyAlignment="1" applyProtection="1">
      <alignment vertical="center"/>
      <protection locked="0"/>
    </xf>
    <xf numFmtId="169" fontId="8" fillId="2" borderId="4" xfId="0" applyNumberFormat="1" applyFont="1" applyFill="1" applyBorder="1" applyAlignment="1" applyProtection="1">
      <alignment vertical="center"/>
      <protection locked="0"/>
    </xf>
    <xf numFmtId="0" fontId="5" fillId="0" borderId="0" xfId="0" applyFont="1" applyAlignment="1">
      <alignment vertical="center" wrapText="1"/>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5" fillId="0" borderId="1" xfId="2" applyFont="1" applyAlignment="1">
      <alignment horizontal="left" vertical="top"/>
    </xf>
    <xf numFmtId="0" fontId="8" fillId="3" borderId="2"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4" fillId="0" borderId="0" xfId="0" applyFont="1" applyAlignment="1">
      <alignmen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1" fillId="0" borderId="0" xfId="0" applyFont="1" applyAlignment="1">
      <alignment vertical="center"/>
    </xf>
    <xf numFmtId="164" fontId="8" fillId="0" borderId="2" xfId="0" applyNumberFormat="1" applyFont="1" applyBorder="1" applyAlignment="1" applyProtection="1">
      <alignment vertical="center"/>
      <protection hidden="1"/>
    </xf>
    <xf numFmtId="164" fontId="8" fillId="0" borderId="3" xfId="0" applyNumberFormat="1" applyFont="1" applyBorder="1" applyAlignment="1" applyProtection="1">
      <alignment vertical="center"/>
      <protection hidden="1"/>
    </xf>
    <xf numFmtId="164" fontId="8" fillId="0" borderId="4" xfId="0" applyNumberFormat="1" applyFont="1" applyBorder="1" applyAlignment="1" applyProtection="1">
      <alignment vertical="center"/>
      <protection hidden="1"/>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10" fillId="4" borderId="0" xfId="0" applyFont="1" applyFill="1" applyAlignment="1">
      <alignment vertical="center"/>
    </xf>
    <xf numFmtId="0" fontId="8" fillId="2" borderId="7"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top"/>
      <protection locked="0"/>
    </xf>
    <xf numFmtId="0" fontId="8" fillId="2" borderId="9"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8" fillId="2" borderId="11" xfId="0" applyFont="1" applyFill="1" applyBorder="1" applyAlignment="1" applyProtection="1">
      <alignment horizontal="left" vertical="top"/>
      <protection locked="0"/>
    </xf>
    <xf numFmtId="0" fontId="8" fillId="2" borderId="12" xfId="0" applyFont="1" applyFill="1" applyBorder="1" applyAlignment="1" applyProtection="1">
      <alignment horizontal="left" vertical="top"/>
      <protection locked="0"/>
    </xf>
    <xf numFmtId="0" fontId="4" fillId="3" borderId="2" xfId="0" applyFont="1" applyFill="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26" fillId="0" borderId="0" xfId="0" applyFont="1" applyAlignment="1">
      <alignment horizontal="left"/>
    </xf>
    <xf numFmtId="0" fontId="19" fillId="0" borderId="0" xfId="1" applyFont="1" applyAlignment="1">
      <alignment horizontal="left" vertical="top" wrapText="1"/>
    </xf>
    <xf numFmtId="0" fontId="29" fillId="0" borderId="0" xfId="0" applyFont="1" applyAlignment="1">
      <alignment horizontal="left" vertical="top" wrapText="1"/>
    </xf>
    <xf numFmtId="0" fontId="4" fillId="0" borderId="0" xfId="0" applyFont="1" applyAlignment="1">
      <alignment horizontal="left" vertical="top" wrapText="1"/>
    </xf>
    <xf numFmtId="0" fontId="27" fillId="0" borderId="0" xfId="0" applyFont="1" applyAlignment="1">
      <alignment horizontal="left" vertical="center" wrapText="1"/>
    </xf>
    <xf numFmtId="166" fontId="8" fillId="2" borderId="2" xfId="0" applyNumberFormat="1" applyFont="1" applyFill="1" applyBorder="1" applyAlignment="1" applyProtection="1">
      <alignment vertical="center"/>
      <protection locked="0"/>
    </xf>
    <xf numFmtId="166" fontId="8" fillId="0" borderId="3" xfId="0" applyNumberFormat="1" applyFont="1" applyBorder="1" applyAlignment="1" applyProtection="1">
      <alignment vertical="center"/>
      <protection locked="0"/>
    </xf>
    <xf numFmtId="166" fontId="8" fillId="0" borderId="4" xfId="0" applyNumberFormat="1" applyFont="1" applyBorder="1" applyAlignment="1" applyProtection="1">
      <alignment vertical="center"/>
      <protection locked="0"/>
    </xf>
    <xf numFmtId="0" fontId="4" fillId="0" borderId="1" xfId="0" applyFont="1" applyBorder="1" applyAlignment="1">
      <alignment horizontal="lef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5" fillId="0" borderId="0" xfId="0" applyFont="1" applyAlignment="1">
      <alignment horizontal="left" vertical="center"/>
    </xf>
    <xf numFmtId="0" fontId="4" fillId="0" borderId="5" xfId="0" applyFont="1" applyBorder="1" applyAlignment="1">
      <alignment vertical="center" wrapText="1"/>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0" fontId="5" fillId="0" borderId="0" xfId="0" applyFont="1" applyAlignment="1">
      <alignment vertical="center"/>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5" fillId="0" borderId="0" xfId="0" applyFont="1" applyAlignment="1">
      <alignment vertical="top" wrapText="1"/>
    </xf>
    <xf numFmtId="0" fontId="3"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vertical="center" wrapText="1"/>
    </xf>
    <xf numFmtId="164" fontId="8" fillId="0" borderId="3" xfId="0" applyNumberFormat="1" applyFont="1" applyBorder="1" applyAlignment="1" applyProtection="1">
      <alignment vertical="center"/>
      <protection locked="0"/>
    </xf>
    <xf numFmtId="164" fontId="8" fillId="0" borderId="4" xfId="0" applyNumberFormat="1" applyFont="1" applyBorder="1" applyAlignment="1" applyProtection="1">
      <alignment vertical="center"/>
      <protection locked="0"/>
    </xf>
    <xf numFmtId="0" fontId="24" fillId="0" borderId="0" xfId="0" applyFont="1" applyAlignment="1">
      <alignment vertical="center" wrapText="1"/>
    </xf>
    <xf numFmtId="167" fontId="4" fillId="2" borderId="2" xfId="0" applyNumberFormat="1" applyFont="1" applyFill="1" applyBorder="1" applyAlignment="1" applyProtection="1">
      <alignment vertical="center"/>
      <protection locked="0"/>
    </xf>
    <xf numFmtId="167" fontId="4" fillId="2" borderId="3" xfId="0" applyNumberFormat="1" applyFont="1" applyFill="1" applyBorder="1" applyAlignment="1" applyProtection="1">
      <alignment vertical="center"/>
      <protection locked="0"/>
    </xf>
    <xf numFmtId="167" fontId="4" fillId="2" borderId="4" xfId="0" applyNumberFormat="1" applyFont="1" applyFill="1" applyBorder="1" applyAlignment="1" applyProtection="1">
      <alignment vertical="center"/>
      <protection locked="0"/>
    </xf>
    <xf numFmtId="0" fontId="4" fillId="0" borderId="0" xfId="0" applyFont="1" applyAlignment="1">
      <alignment horizontal="center" vertical="center"/>
    </xf>
    <xf numFmtId="0" fontId="3" fillId="0" borderId="0" xfId="0" applyFont="1" applyAlignment="1">
      <alignment horizontal="center" vertical="center" wrapText="1"/>
    </xf>
    <xf numFmtId="169" fontId="8" fillId="5" borderId="2" xfId="0" applyNumberFormat="1" applyFont="1" applyFill="1" applyBorder="1" applyAlignment="1" applyProtection="1">
      <alignment vertical="center"/>
      <protection locked="0"/>
    </xf>
    <xf numFmtId="169" fontId="8" fillId="5" borderId="3" xfId="0" applyNumberFormat="1" applyFont="1" applyFill="1" applyBorder="1" applyAlignment="1" applyProtection="1">
      <alignment vertical="center"/>
      <protection locked="0"/>
    </xf>
    <xf numFmtId="169" fontId="8" fillId="5" borderId="4" xfId="0" applyNumberFormat="1" applyFont="1" applyFill="1" applyBorder="1" applyAlignment="1" applyProtection="1">
      <alignment vertical="center"/>
      <protection locked="0"/>
    </xf>
    <xf numFmtId="0" fontId="8" fillId="0" borderId="0" xfId="0" applyFont="1" applyAlignment="1">
      <alignment horizontal="right" vertical="center"/>
    </xf>
    <xf numFmtId="0" fontId="5" fillId="0" borderId="1" xfId="0" applyFont="1" applyBorder="1" applyAlignment="1">
      <alignment vertical="center"/>
    </xf>
    <xf numFmtId="164" fontId="4" fillId="0" borderId="1" xfId="0" applyNumberFormat="1" applyFont="1" applyBorder="1" applyAlignment="1">
      <alignment vertical="center"/>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4" fillId="0" borderId="6" xfId="0" applyFont="1" applyBorder="1" applyAlignment="1">
      <alignment horizontal="right" vertical="center" wrapText="1"/>
    </xf>
    <xf numFmtId="167" fontId="8" fillId="2" borderId="2" xfId="0" applyNumberFormat="1" applyFont="1" applyFill="1" applyBorder="1" applyAlignment="1" applyProtection="1">
      <alignment vertical="center"/>
      <protection locked="0"/>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0" fontId="4" fillId="0" borderId="6" xfId="0" applyFont="1" applyBorder="1" applyAlignment="1">
      <alignment horizontal="right" vertical="center"/>
    </xf>
    <xf numFmtId="165" fontId="8" fillId="0" borderId="2" xfId="0" applyNumberFormat="1" applyFont="1" applyBorder="1" applyAlignment="1" applyProtection="1">
      <alignment vertical="center"/>
      <protection hidden="1"/>
    </xf>
    <xf numFmtId="165" fontId="8" fillId="0" borderId="3" xfId="0" applyNumberFormat="1" applyFont="1" applyBorder="1" applyAlignment="1" applyProtection="1">
      <alignment vertical="center"/>
      <protection hidden="1"/>
    </xf>
    <xf numFmtId="165" fontId="8" fillId="0" borderId="4" xfId="0" applyNumberFormat="1" applyFont="1" applyBorder="1" applyAlignment="1" applyProtection="1">
      <alignment vertical="center"/>
      <protection hidden="1"/>
    </xf>
    <xf numFmtId="0" fontId="5" fillId="0" borderId="0" xfId="0" applyFont="1" applyAlignment="1">
      <alignment horizontal="right" vertical="center" wrapText="1"/>
    </xf>
    <xf numFmtId="0" fontId="4" fillId="0" borderId="1" xfId="0" applyFont="1" applyBorder="1" applyAlignment="1" applyProtection="1">
      <alignment vertical="center"/>
      <protection hidden="1"/>
    </xf>
    <xf numFmtId="0" fontId="27" fillId="0" borderId="0" xfId="0" applyFont="1" applyAlignment="1">
      <alignment horizontal="left" vertical="center"/>
    </xf>
    <xf numFmtId="0" fontId="5" fillId="0" borderId="0" xfId="1" applyFont="1" applyAlignment="1">
      <alignment vertical="top" wrapText="1"/>
    </xf>
    <xf numFmtId="0" fontId="23" fillId="0" borderId="0" xfId="0" applyFont="1" applyAlignment="1">
      <alignment vertical="top"/>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4" fillId="0" borderId="1" xfId="0" applyFont="1" applyBorder="1" applyAlignment="1">
      <alignment horizontal="right" vertical="top" wrapText="1"/>
    </xf>
    <xf numFmtId="0" fontId="5" fillId="0" borderId="11" xfId="0" applyFont="1" applyBorder="1" applyAlignment="1">
      <alignment horizontal="left" vertical="center" wrapText="1"/>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19" fillId="0" borderId="0" xfId="1" applyFont="1" applyAlignment="1">
      <alignment vertical="top"/>
    </xf>
  </cellXfs>
  <cellStyles count="3">
    <cellStyle name="Hyperlink" xfId="1" builtinId="8"/>
    <cellStyle name="Standaard" xfId="0" builtinId="0"/>
    <cellStyle name="Standaard 2" xfId="2" xr:uid="{39AA58B2-35A0-422C-BA2C-786E1B9DD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764</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32</xdr:row>
          <xdr:rowOff>167640</xdr:rowOff>
        </xdr:from>
        <xdr:to>
          <xdr:col>2</xdr:col>
          <xdr:colOff>30480</xdr:colOff>
          <xdr:row>35</xdr:row>
          <xdr:rowOff>15240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32</xdr:row>
          <xdr:rowOff>182880</xdr:rowOff>
        </xdr:from>
        <xdr:to>
          <xdr:col>16</xdr:col>
          <xdr:colOff>38100</xdr:colOff>
          <xdr:row>35</xdr:row>
          <xdr:rowOff>15240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32</xdr:row>
          <xdr:rowOff>190500</xdr:rowOff>
        </xdr:from>
        <xdr:to>
          <xdr:col>30</xdr:col>
          <xdr:colOff>68580</xdr:colOff>
          <xdr:row>35</xdr:row>
          <xdr:rowOff>15240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167640</xdr:rowOff>
        </xdr:from>
        <xdr:to>
          <xdr:col>2</xdr:col>
          <xdr:colOff>60960</xdr:colOff>
          <xdr:row>46</xdr:row>
          <xdr:rowOff>7620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45</xdr:row>
          <xdr:rowOff>7620</xdr:rowOff>
        </xdr:from>
        <xdr:to>
          <xdr:col>2</xdr:col>
          <xdr:colOff>68580</xdr:colOff>
          <xdr:row>47</xdr:row>
          <xdr:rowOff>22860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147</xdr:row>
          <xdr:rowOff>350520</xdr:rowOff>
        </xdr:from>
        <xdr:to>
          <xdr:col>2</xdr:col>
          <xdr:colOff>91440</xdr:colOff>
          <xdr:row>149</xdr:row>
          <xdr:rowOff>160020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149</xdr:row>
          <xdr:rowOff>152400</xdr:rowOff>
        </xdr:from>
        <xdr:to>
          <xdr:col>2</xdr:col>
          <xdr:colOff>60960</xdr:colOff>
          <xdr:row>151</xdr:row>
          <xdr:rowOff>182880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154</xdr:row>
          <xdr:rowOff>182880</xdr:rowOff>
        </xdr:from>
        <xdr:to>
          <xdr:col>2</xdr:col>
          <xdr:colOff>83820</xdr:colOff>
          <xdr:row>157</xdr:row>
          <xdr:rowOff>7620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156</xdr:row>
          <xdr:rowOff>144780</xdr:rowOff>
        </xdr:from>
        <xdr:to>
          <xdr:col>2</xdr:col>
          <xdr:colOff>22860</xdr:colOff>
          <xdr:row>160</xdr:row>
          <xdr:rowOff>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36</xdr:row>
          <xdr:rowOff>167640</xdr:rowOff>
        </xdr:from>
        <xdr:to>
          <xdr:col>2</xdr:col>
          <xdr:colOff>60960</xdr:colOff>
          <xdr:row>40</xdr:row>
          <xdr:rowOff>22860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39</xdr:row>
          <xdr:rowOff>7620</xdr:rowOff>
        </xdr:from>
        <xdr:to>
          <xdr:col>2</xdr:col>
          <xdr:colOff>60960</xdr:colOff>
          <xdr:row>40</xdr:row>
          <xdr:rowOff>175260</xdr:rowOff>
        </xdr:to>
        <xdr:sp macro="" textlink="">
          <xdr:nvSpPr>
            <xdr:cNvPr id="1037" name="RB_Prov_BHG"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38</xdr:row>
          <xdr:rowOff>0</xdr:rowOff>
        </xdr:from>
        <xdr:to>
          <xdr:col>16</xdr:col>
          <xdr:colOff>53340</xdr:colOff>
          <xdr:row>38</xdr:row>
          <xdr:rowOff>182880</xdr:rowOff>
        </xdr:to>
        <xdr:sp macro="" textlink="">
          <xdr:nvSpPr>
            <xdr:cNvPr id="1038" name="RB_Prov_Lim"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38</xdr:row>
          <xdr:rowOff>167640</xdr:rowOff>
        </xdr:from>
        <xdr:to>
          <xdr:col>16</xdr:col>
          <xdr:colOff>68580</xdr:colOff>
          <xdr:row>40</xdr:row>
          <xdr:rowOff>175260</xdr:rowOff>
        </xdr:to>
        <xdr:sp macro="" textlink="">
          <xdr:nvSpPr>
            <xdr:cNvPr id="1039" name="RB_Prov_OV"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37</xdr:row>
          <xdr:rowOff>7620</xdr:rowOff>
        </xdr:from>
        <xdr:to>
          <xdr:col>30</xdr:col>
          <xdr:colOff>68580</xdr:colOff>
          <xdr:row>38</xdr:row>
          <xdr:rowOff>182880</xdr:rowOff>
        </xdr:to>
        <xdr:sp macro="" textlink="">
          <xdr:nvSpPr>
            <xdr:cNvPr id="1040" name="RB_Prov_VB"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38</xdr:row>
          <xdr:rowOff>182880</xdr:rowOff>
        </xdr:from>
        <xdr:to>
          <xdr:col>30</xdr:col>
          <xdr:colOff>22860</xdr:colOff>
          <xdr:row>40</xdr:row>
          <xdr:rowOff>175260</xdr:rowOff>
        </xdr:to>
        <xdr:sp macro="" textlink="">
          <xdr:nvSpPr>
            <xdr:cNvPr id="1041" name="RB_Prov_WV"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100</xdr:row>
          <xdr:rowOff>167640</xdr:rowOff>
        </xdr:from>
        <xdr:to>
          <xdr:col>3</xdr:col>
          <xdr:colOff>0</xdr:colOff>
          <xdr:row>104</xdr:row>
          <xdr:rowOff>7620</xdr:rowOff>
        </xdr:to>
        <xdr:sp macro="" textlink="">
          <xdr:nvSpPr>
            <xdr:cNvPr id="1042" name="RB_Samen_Met_Andere_IM_Tru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102</xdr:row>
          <xdr:rowOff>144780</xdr:rowOff>
        </xdr:from>
        <xdr:to>
          <xdr:col>2</xdr:col>
          <xdr:colOff>76200</xdr:colOff>
          <xdr:row>105</xdr:row>
          <xdr:rowOff>22860</xdr:rowOff>
        </xdr:to>
        <xdr:sp macro="" textlink="">
          <xdr:nvSpPr>
            <xdr:cNvPr id="1043" name="RB_Samen_Met_Andere_IM_Fals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109</xdr:row>
          <xdr:rowOff>182880</xdr:rowOff>
        </xdr:from>
        <xdr:to>
          <xdr:col>2</xdr:col>
          <xdr:colOff>76200</xdr:colOff>
          <xdr:row>112</xdr:row>
          <xdr:rowOff>0</xdr:rowOff>
        </xdr:to>
        <xdr:sp macro="" textlink="">
          <xdr:nvSpPr>
            <xdr:cNvPr id="1044" name="RB_CoordinerendeMacht_Tru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111</xdr:row>
          <xdr:rowOff>0</xdr:rowOff>
        </xdr:from>
        <xdr:to>
          <xdr:col>2</xdr:col>
          <xdr:colOff>30480</xdr:colOff>
          <xdr:row>113</xdr:row>
          <xdr:rowOff>22860</xdr:rowOff>
        </xdr:to>
        <xdr:sp macro="" textlink="">
          <xdr:nvSpPr>
            <xdr:cNvPr id="1045" name="RB_CoordinerendeMacht_Fals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140</xdr:row>
          <xdr:rowOff>0</xdr:rowOff>
        </xdr:from>
        <xdr:to>
          <xdr:col>2</xdr:col>
          <xdr:colOff>121920</xdr:colOff>
          <xdr:row>142</xdr:row>
          <xdr:rowOff>0</xdr:rowOff>
        </xdr:to>
        <xdr:sp macro="" textlink="">
          <xdr:nvSpPr>
            <xdr:cNvPr id="1046" name="RB_Samen_Met_Andere_OI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142</xdr:row>
          <xdr:rowOff>0</xdr:rowOff>
        </xdr:from>
        <xdr:to>
          <xdr:col>2</xdr:col>
          <xdr:colOff>83820</xdr:colOff>
          <xdr:row>144</xdr:row>
          <xdr:rowOff>60960</xdr:rowOff>
        </xdr:to>
        <xdr:sp macro="" textlink="">
          <xdr:nvSpPr>
            <xdr:cNvPr id="1047" name="RB_Samen_Met_Andere_OI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256</xdr:row>
          <xdr:rowOff>152400</xdr:rowOff>
        </xdr:from>
        <xdr:to>
          <xdr:col>2</xdr:col>
          <xdr:colOff>121920</xdr:colOff>
          <xdr:row>258</xdr:row>
          <xdr:rowOff>0</xdr:rowOff>
        </xdr:to>
        <xdr:sp macro="" textlink="">
          <xdr:nvSpPr>
            <xdr:cNvPr id="1048" name="CB_OpenbareVerkoop_T"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258</xdr:row>
          <xdr:rowOff>7620</xdr:rowOff>
        </xdr:from>
        <xdr:to>
          <xdr:col>2</xdr:col>
          <xdr:colOff>68580</xdr:colOff>
          <xdr:row>260</xdr:row>
          <xdr:rowOff>53340</xdr:rowOff>
        </xdr:to>
        <xdr:sp macro="" textlink="">
          <xdr:nvSpPr>
            <xdr:cNvPr id="1049" name="CB_OpenbareVerkoop_F"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262</xdr:row>
          <xdr:rowOff>0</xdr:rowOff>
        </xdr:from>
        <xdr:to>
          <xdr:col>2</xdr:col>
          <xdr:colOff>38100</xdr:colOff>
          <xdr:row>263</xdr:row>
          <xdr:rowOff>7620</xdr:rowOff>
        </xdr:to>
        <xdr:sp macro="" textlink="">
          <xdr:nvSpPr>
            <xdr:cNvPr id="1050" name="CB_VerbouwingswerkenNaAankoop_T"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266</xdr:row>
          <xdr:rowOff>15240</xdr:rowOff>
        </xdr:from>
        <xdr:to>
          <xdr:col>2</xdr:col>
          <xdr:colOff>68580</xdr:colOff>
          <xdr:row>267</xdr:row>
          <xdr:rowOff>30480</xdr:rowOff>
        </xdr:to>
        <xdr:sp macro="" textlink="">
          <xdr:nvSpPr>
            <xdr:cNvPr id="1051" name="CB_VerbouwingswerkenNaAankoop_F"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303</xdr:row>
          <xdr:rowOff>7620</xdr:rowOff>
        </xdr:from>
        <xdr:to>
          <xdr:col>2</xdr:col>
          <xdr:colOff>30480</xdr:colOff>
          <xdr:row>305</xdr:row>
          <xdr:rowOff>0</xdr:rowOff>
        </xdr:to>
        <xdr:sp macro="" textlink="">
          <xdr:nvSpPr>
            <xdr:cNvPr id="1052" name="RB_SamenWerking_OV_PS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306</xdr:row>
          <xdr:rowOff>0</xdr:rowOff>
        </xdr:from>
        <xdr:to>
          <xdr:col>2</xdr:col>
          <xdr:colOff>0</xdr:colOff>
          <xdr:row>306</xdr:row>
          <xdr:rowOff>175260</xdr:rowOff>
        </xdr:to>
        <xdr:sp macro="" textlink="">
          <xdr:nvSpPr>
            <xdr:cNvPr id="1053" name="RB_SamenWerking_OV_PS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308</xdr:row>
          <xdr:rowOff>198120</xdr:rowOff>
        </xdr:from>
        <xdr:to>
          <xdr:col>2</xdr:col>
          <xdr:colOff>7620</xdr:colOff>
          <xdr:row>309</xdr:row>
          <xdr:rowOff>182880</xdr:rowOff>
        </xdr:to>
        <xdr:sp macro="" textlink="">
          <xdr:nvSpPr>
            <xdr:cNvPr id="1054" name="CB_Dienst_Onr_Erfgoed"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309</xdr:row>
          <xdr:rowOff>175260</xdr:rowOff>
        </xdr:from>
        <xdr:to>
          <xdr:col>2</xdr:col>
          <xdr:colOff>15240</xdr:colOff>
          <xdr:row>311</xdr:row>
          <xdr:rowOff>167640</xdr:rowOff>
        </xdr:to>
        <xdr:sp macro="" textlink="">
          <xdr:nvSpPr>
            <xdr:cNvPr id="1055" name="CB_VIPA"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311</xdr:row>
          <xdr:rowOff>182880</xdr:rowOff>
        </xdr:from>
        <xdr:to>
          <xdr:col>2</xdr:col>
          <xdr:colOff>0</xdr:colOff>
          <xdr:row>315</xdr:row>
          <xdr:rowOff>0</xdr:rowOff>
        </xdr:to>
        <xdr:sp macro="" textlink="">
          <xdr:nvSpPr>
            <xdr:cNvPr id="1056" name="CB_VGC"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316</xdr:row>
          <xdr:rowOff>7620</xdr:rowOff>
        </xdr:from>
        <xdr:to>
          <xdr:col>2</xdr:col>
          <xdr:colOff>7620</xdr:colOff>
          <xdr:row>318</xdr:row>
          <xdr:rowOff>15240</xdr:rowOff>
        </xdr:to>
        <xdr:sp macro="" textlink="">
          <xdr:nvSpPr>
            <xdr:cNvPr id="1057" name="CB_Andere_Overheden"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489</xdr:row>
          <xdr:rowOff>45720</xdr:rowOff>
        </xdr:from>
        <xdr:to>
          <xdr:col>33</xdr:col>
          <xdr:colOff>83820</xdr:colOff>
          <xdr:row>490</xdr:row>
          <xdr:rowOff>198120</xdr:rowOff>
        </xdr:to>
        <xdr:sp macro="" textlink="">
          <xdr:nvSpPr>
            <xdr:cNvPr id="1059" name="CB_LokLOAfgebrOntrGesubAGIOnG2"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320</xdr:row>
          <xdr:rowOff>7620</xdr:rowOff>
        </xdr:from>
        <xdr:to>
          <xdr:col>2</xdr:col>
          <xdr:colOff>15240</xdr:colOff>
          <xdr:row>321</xdr:row>
          <xdr:rowOff>175260</xdr:rowOff>
        </xdr:to>
        <xdr:sp macro="" textlink="">
          <xdr:nvSpPr>
            <xdr:cNvPr id="1060" name="CB_BijkomendePlaatsen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321</xdr:row>
          <xdr:rowOff>190500</xdr:rowOff>
        </xdr:from>
        <xdr:to>
          <xdr:col>2</xdr:col>
          <xdr:colOff>0</xdr:colOff>
          <xdr:row>324</xdr:row>
          <xdr:rowOff>15240</xdr:rowOff>
        </xdr:to>
        <xdr:sp macro="" textlink="">
          <xdr:nvSpPr>
            <xdr:cNvPr id="1061" name="CB_BijkomendePlaatsen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708</xdr:row>
          <xdr:rowOff>7620</xdr:rowOff>
        </xdr:from>
        <xdr:to>
          <xdr:col>2</xdr:col>
          <xdr:colOff>22860</xdr:colOff>
          <xdr:row>711</xdr:row>
          <xdr:rowOff>7620</xdr:rowOff>
        </xdr:to>
        <xdr:sp macro="" textlink="">
          <xdr:nvSpPr>
            <xdr:cNvPr id="1062" name="CB_BeschrijvingGebouwen"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701</xdr:row>
          <xdr:rowOff>175260</xdr:rowOff>
        </xdr:from>
        <xdr:to>
          <xdr:col>2</xdr:col>
          <xdr:colOff>91440</xdr:colOff>
          <xdr:row>705</xdr:row>
          <xdr:rowOff>68580</xdr:rowOff>
        </xdr:to>
        <xdr:sp macro="" textlink="">
          <xdr:nvSpPr>
            <xdr:cNvPr id="1063" name="CB_Verkoopovereenkomst"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703</xdr:row>
          <xdr:rowOff>182880</xdr:rowOff>
        </xdr:from>
        <xdr:to>
          <xdr:col>2</xdr:col>
          <xdr:colOff>22860</xdr:colOff>
          <xdr:row>707</xdr:row>
          <xdr:rowOff>0</xdr:rowOff>
        </xdr:to>
        <xdr:sp macro="" textlink="">
          <xdr:nvSpPr>
            <xdr:cNvPr id="1064" name="CB_KadastraalPlanEnLegger"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709</xdr:row>
          <xdr:rowOff>167640</xdr:rowOff>
        </xdr:from>
        <xdr:to>
          <xdr:col>2</xdr:col>
          <xdr:colOff>68580</xdr:colOff>
          <xdr:row>711</xdr:row>
          <xdr:rowOff>175260</xdr:rowOff>
        </xdr:to>
        <xdr:sp macro="" textlink="">
          <xdr:nvSpPr>
            <xdr:cNvPr id="1065" name="CB_SitPlanAantekopenGeb"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723</xdr:row>
          <xdr:rowOff>0</xdr:rowOff>
        </xdr:from>
        <xdr:to>
          <xdr:col>2</xdr:col>
          <xdr:colOff>114300</xdr:colOff>
          <xdr:row>726</xdr:row>
          <xdr:rowOff>7620</xdr:rowOff>
        </xdr:to>
        <xdr:sp macro="" textlink="">
          <xdr:nvSpPr>
            <xdr:cNvPr id="1066" name="CB_BestekNaAankoop"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705</xdr:row>
          <xdr:rowOff>160020</xdr:rowOff>
        </xdr:from>
        <xdr:to>
          <xdr:col>2</xdr:col>
          <xdr:colOff>60960</xdr:colOff>
          <xdr:row>709</xdr:row>
          <xdr:rowOff>30480</xdr:rowOff>
        </xdr:to>
        <xdr:sp macro="" textlink="">
          <xdr:nvSpPr>
            <xdr:cNvPr id="1067" name="CB_BodemAttest"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727</xdr:row>
          <xdr:rowOff>22860</xdr:rowOff>
        </xdr:from>
        <xdr:to>
          <xdr:col>2</xdr:col>
          <xdr:colOff>60960</xdr:colOff>
          <xdr:row>729</xdr:row>
          <xdr:rowOff>0</xdr:rowOff>
        </xdr:to>
        <xdr:sp macro="" textlink="">
          <xdr:nvSpPr>
            <xdr:cNvPr id="1068" name="CB_UitgevoerdeWerken"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730</xdr:row>
          <xdr:rowOff>15240</xdr:rowOff>
        </xdr:from>
        <xdr:to>
          <xdr:col>2</xdr:col>
          <xdr:colOff>38100</xdr:colOff>
          <xdr:row>732</xdr:row>
          <xdr:rowOff>7620</xdr:rowOff>
        </xdr:to>
        <xdr:sp macro="" textlink="">
          <xdr:nvSpPr>
            <xdr:cNvPr id="1069" name="CB_HuurOfErfpacht"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718</xdr:row>
          <xdr:rowOff>114300</xdr:rowOff>
        </xdr:from>
        <xdr:to>
          <xdr:col>2</xdr:col>
          <xdr:colOff>99060</xdr:colOff>
          <xdr:row>720</xdr:row>
          <xdr:rowOff>175260</xdr:rowOff>
        </xdr:to>
        <xdr:sp macro="" textlink="">
          <xdr:nvSpPr>
            <xdr:cNvPr id="1070" name="CB_BeschrSamenwerkinmod"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712</xdr:row>
          <xdr:rowOff>22860</xdr:rowOff>
        </xdr:from>
        <xdr:to>
          <xdr:col>2</xdr:col>
          <xdr:colOff>30480</xdr:colOff>
          <xdr:row>713</xdr:row>
          <xdr:rowOff>175260</xdr:rowOff>
        </xdr:to>
        <xdr:sp macro="" textlink="">
          <xdr:nvSpPr>
            <xdr:cNvPr id="1071" name="CB_Grondplannen"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725</xdr:row>
          <xdr:rowOff>0</xdr:rowOff>
        </xdr:from>
        <xdr:to>
          <xdr:col>2</xdr:col>
          <xdr:colOff>22860</xdr:colOff>
          <xdr:row>726</xdr:row>
          <xdr:rowOff>175260</xdr:rowOff>
        </xdr:to>
        <xdr:sp macro="" textlink="">
          <xdr:nvSpPr>
            <xdr:cNvPr id="1072" name="CB_VerklInfra"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732</xdr:row>
          <xdr:rowOff>68580</xdr:rowOff>
        </xdr:from>
        <xdr:to>
          <xdr:col>2</xdr:col>
          <xdr:colOff>7620</xdr:colOff>
          <xdr:row>732</xdr:row>
          <xdr:rowOff>228600</xdr:rowOff>
        </xdr:to>
        <xdr:sp macro="" textlink="">
          <xdr:nvSpPr>
            <xdr:cNvPr id="1073" name="CB_EindeHuurOfErfpacht"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717</xdr:row>
          <xdr:rowOff>0</xdr:rowOff>
        </xdr:from>
        <xdr:to>
          <xdr:col>2</xdr:col>
          <xdr:colOff>68580</xdr:colOff>
          <xdr:row>718</xdr:row>
          <xdr:rowOff>160020</xdr:rowOff>
        </xdr:to>
        <xdr:sp macro="" textlink="">
          <xdr:nvSpPr>
            <xdr:cNvPr id="1074" name="CB_PublOpenbVerkoop"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720</xdr:row>
          <xdr:rowOff>167640</xdr:rowOff>
        </xdr:from>
        <xdr:to>
          <xdr:col>2</xdr:col>
          <xdr:colOff>121920</xdr:colOff>
          <xdr:row>723</xdr:row>
          <xdr:rowOff>7620</xdr:rowOff>
        </xdr:to>
        <xdr:sp macro="" textlink="">
          <xdr:nvSpPr>
            <xdr:cNvPr id="1075" name="CB_BewijsstukBerekBrutoOpp"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315</xdr:row>
          <xdr:rowOff>0</xdr:rowOff>
        </xdr:from>
        <xdr:to>
          <xdr:col>2</xdr:col>
          <xdr:colOff>38100</xdr:colOff>
          <xdr:row>317</xdr:row>
          <xdr:rowOff>0</xdr:rowOff>
        </xdr:to>
        <xdr:sp macro="" textlink="">
          <xdr:nvSpPr>
            <xdr:cNvPr id="1076" name="CB_OVAM"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452</xdr:row>
          <xdr:rowOff>22860</xdr:rowOff>
        </xdr:from>
        <xdr:to>
          <xdr:col>34</xdr:col>
          <xdr:colOff>137160</xdr:colOff>
          <xdr:row>453</xdr:row>
          <xdr:rowOff>0</xdr:rowOff>
        </xdr:to>
        <xdr:sp macro="" textlink="">
          <xdr:nvSpPr>
            <xdr:cNvPr id="1077" name="CB_GebAfgebrOntrGesubAGIOnGeb1"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99060</xdr:colOff>
          <xdr:row>488</xdr:row>
          <xdr:rowOff>0</xdr:rowOff>
        </xdr:from>
        <xdr:to>
          <xdr:col>33</xdr:col>
          <xdr:colOff>106680</xdr:colOff>
          <xdr:row>489</xdr:row>
          <xdr:rowOff>0</xdr:rowOff>
        </xdr:to>
        <xdr:sp macro="" textlink="">
          <xdr:nvSpPr>
            <xdr:cNvPr id="1078" name="CB_LokLOAfgebrOntrGesubAGIOnG1"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214</xdr:row>
          <xdr:rowOff>15240</xdr:rowOff>
        </xdr:from>
        <xdr:to>
          <xdr:col>2</xdr:col>
          <xdr:colOff>45720</xdr:colOff>
          <xdr:row>215</xdr:row>
          <xdr:rowOff>53340</xdr:rowOff>
        </xdr:to>
        <xdr:sp macro="" textlink="">
          <xdr:nvSpPr>
            <xdr:cNvPr id="1079" name="RB_AankoopBezet_Tru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220</xdr:row>
          <xdr:rowOff>15240</xdr:rowOff>
        </xdr:from>
        <xdr:to>
          <xdr:col>2</xdr:col>
          <xdr:colOff>38100</xdr:colOff>
          <xdr:row>220</xdr:row>
          <xdr:rowOff>160020</xdr:rowOff>
        </xdr:to>
        <xdr:sp macro="" textlink="">
          <xdr:nvSpPr>
            <xdr:cNvPr id="1080" name="RB_AankoopBezet_Fals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224</xdr:row>
          <xdr:rowOff>7620</xdr:rowOff>
        </xdr:from>
        <xdr:to>
          <xdr:col>2</xdr:col>
          <xdr:colOff>30480</xdr:colOff>
          <xdr:row>225</xdr:row>
          <xdr:rowOff>83820</xdr:rowOff>
        </xdr:to>
        <xdr:sp macro="" textlink="">
          <xdr:nvSpPr>
            <xdr:cNvPr id="1081" name="RB_AankoopSchoolGeb_Tru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226</xdr:row>
          <xdr:rowOff>7620</xdr:rowOff>
        </xdr:from>
        <xdr:to>
          <xdr:col>2</xdr:col>
          <xdr:colOff>15240</xdr:colOff>
          <xdr:row>228</xdr:row>
          <xdr:rowOff>45720</xdr:rowOff>
        </xdr:to>
        <xdr:sp macro="" textlink="">
          <xdr:nvSpPr>
            <xdr:cNvPr id="1082" name="RB_AankoopSchoolGeb_Fals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231</xdr:row>
          <xdr:rowOff>0</xdr:rowOff>
        </xdr:from>
        <xdr:to>
          <xdr:col>2</xdr:col>
          <xdr:colOff>22860</xdr:colOff>
          <xdr:row>232</xdr:row>
          <xdr:rowOff>0</xdr:rowOff>
        </xdr:to>
        <xdr:sp macro="" textlink="">
          <xdr:nvSpPr>
            <xdr:cNvPr id="1083" name="RB_Huursub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237</xdr:row>
          <xdr:rowOff>38100</xdr:rowOff>
        </xdr:from>
        <xdr:to>
          <xdr:col>1</xdr:col>
          <xdr:colOff>129540</xdr:colOff>
          <xdr:row>237</xdr:row>
          <xdr:rowOff>167640</xdr:rowOff>
        </xdr:to>
        <xdr:sp macro="" textlink="">
          <xdr:nvSpPr>
            <xdr:cNvPr id="1084" name="RB_HuurSub_Fals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241</xdr:row>
          <xdr:rowOff>15240</xdr:rowOff>
        </xdr:from>
        <xdr:to>
          <xdr:col>2</xdr:col>
          <xdr:colOff>30480</xdr:colOff>
          <xdr:row>241</xdr:row>
          <xdr:rowOff>175260</xdr:rowOff>
        </xdr:to>
        <xdr:sp macro="" textlink="">
          <xdr:nvSpPr>
            <xdr:cNvPr id="1085" name="RB_VerlatenInfra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243</xdr:row>
          <xdr:rowOff>0</xdr:rowOff>
        </xdr:from>
        <xdr:to>
          <xdr:col>6</xdr:col>
          <xdr:colOff>60960</xdr:colOff>
          <xdr:row>244</xdr:row>
          <xdr:rowOff>0</xdr:rowOff>
        </xdr:to>
        <xdr:sp macro="" textlink="">
          <xdr:nvSpPr>
            <xdr:cNvPr id="1086" name="RB_VerlatenInfra_Fals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246</xdr:row>
          <xdr:rowOff>182880</xdr:rowOff>
        </xdr:from>
        <xdr:to>
          <xdr:col>2</xdr:col>
          <xdr:colOff>0</xdr:colOff>
          <xdr:row>248</xdr:row>
          <xdr:rowOff>129540</xdr:rowOff>
        </xdr:to>
        <xdr:sp macro="" textlink="">
          <xdr:nvSpPr>
            <xdr:cNvPr id="1087" name="RB_UitbreidingOndPatr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249</xdr:row>
          <xdr:rowOff>7620</xdr:rowOff>
        </xdr:from>
        <xdr:to>
          <xdr:col>2</xdr:col>
          <xdr:colOff>0</xdr:colOff>
          <xdr:row>250</xdr:row>
          <xdr:rowOff>175260</xdr:rowOff>
        </xdr:to>
        <xdr:sp macro="" textlink="">
          <xdr:nvSpPr>
            <xdr:cNvPr id="1088" name="RB_UitbreidingOndPatr_Fals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203</xdr:row>
          <xdr:rowOff>167640</xdr:rowOff>
        </xdr:from>
        <xdr:to>
          <xdr:col>2</xdr:col>
          <xdr:colOff>22860</xdr:colOff>
          <xdr:row>205</xdr:row>
          <xdr:rowOff>129540</xdr:rowOff>
        </xdr:to>
        <xdr:sp macro="" textlink="">
          <xdr:nvSpPr>
            <xdr:cNvPr id="1089" name="RB_AanwijzenAankoper_Tru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206</xdr:row>
          <xdr:rowOff>0</xdr:rowOff>
        </xdr:from>
        <xdr:to>
          <xdr:col>2</xdr:col>
          <xdr:colOff>68580</xdr:colOff>
          <xdr:row>207</xdr:row>
          <xdr:rowOff>175260</xdr:rowOff>
        </xdr:to>
        <xdr:sp macro="" textlink="">
          <xdr:nvSpPr>
            <xdr:cNvPr id="1090" name="RB_AanwijzenAankoper_Fals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182</xdr:row>
          <xdr:rowOff>0</xdr:rowOff>
        </xdr:from>
        <xdr:to>
          <xdr:col>2</xdr:col>
          <xdr:colOff>30480</xdr:colOff>
          <xdr:row>184</xdr:row>
          <xdr:rowOff>15240</xdr:rowOff>
        </xdr:to>
        <xdr:sp macro="" textlink="">
          <xdr:nvSpPr>
            <xdr:cNvPr id="1091" name="RB_ToepassingsgOS_True"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185</xdr:row>
          <xdr:rowOff>7620</xdr:rowOff>
        </xdr:from>
        <xdr:to>
          <xdr:col>2</xdr:col>
          <xdr:colOff>129540</xdr:colOff>
          <xdr:row>186</xdr:row>
          <xdr:rowOff>30480</xdr:rowOff>
        </xdr:to>
        <xdr:sp macro="" textlink="">
          <xdr:nvSpPr>
            <xdr:cNvPr id="1092" name="RB_EngagementOS"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192</xdr:row>
          <xdr:rowOff>15240</xdr:rowOff>
        </xdr:from>
        <xdr:to>
          <xdr:col>3</xdr:col>
          <xdr:colOff>22860</xdr:colOff>
          <xdr:row>193</xdr:row>
          <xdr:rowOff>7620</xdr:rowOff>
        </xdr:to>
        <xdr:sp macro="" textlink="">
          <xdr:nvSpPr>
            <xdr:cNvPr id="1093" name="RB_KennisnameOS"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196</xdr:row>
          <xdr:rowOff>0</xdr:rowOff>
        </xdr:from>
        <xdr:to>
          <xdr:col>2</xdr:col>
          <xdr:colOff>22860</xdr:colOff>
          <xdr:row>196</xdr:row>
          <xdr:rowOff>175260</xdr:rowOff>
        </xdr:to>
        <xdr:sp macro="" textlink="">
          <xdr:nvSpPr>
            <xdr:cNvPr id="1094" name="RB_ToepassingsgOS_False"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454</xdr:row>
          <xdr:rowOff>0</xdr:rowOff>
        </xdr:from>
        <xdr:to>
          <xdr:col>35</xdr:col>
          <xdr:colOff>15240</xdr:colOff>
          <xdr:row>456</xdr:row>
          <xdr:rowOff>22860</xdr:rowOff>
        </xdr:to>
        <xdr:sp macro="" textlink="">
          <xdr:nvSpPr>
            <xdr:cNvPr id="1095" name="CB_GebAfgebrOntrGesubAGIOnGeb2"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456</xdr:row>
          <xdr:rowOff>30480</xdr:rowOff>
        </xdr:from>
        <xdr:to>
          <xdr:col>35</xdr:col>
          <xdr:colOff>30480</xdr:colOff>
          <xdr:row>458</xdr:row>
          <xdr:rowOff>7620</xdr:rowOff>
        </xdr:to>
        <xdr:sp macro="" textlink="">
          <xdr:nvSpPr>
            <xdr:cNvPr id="1096" name="CB_GebAfgebrOntrGesubAGIOnGeb3"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137160</xdr:colOff>
          <xdr:row>458</xdr:row>
          <xdr:rowOff>15240</xdr:rowOff>
        </xdr:from>
        <xdr:to>
          <xdr:col>35</xdr:col>
          <xdr:colOff>129540</xdr:colOff>
          <xdr:row>459</xdr:row>
          <xdr:rowOff>15240</xdr:rowOff>
        </xdr:to>
        <xdr:sp macro="" textlink="">
          <xdr:nvSpPr>
            <xdr:cNvPr id="1097" name="CB_GebAfgebrOntrGesubAGIOnGeb4"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460</xdr:row>
          <xdr:rowOff>0</xdr:rowOff>
        </xdr:from>
        <xdr:to>
          <xdr:col>34</xdr:col>
          <xdr:colOff>91440</xdr:colOff>
          <xdr:row>461</xdr:row>
          <xdr:rowOff>0</xdr:rowOff>
        </xdr:to>
        <xdr:sp macro="" textlink="">
          <xdr:nvSpPr>
            <xdr:cNvPr id="1098" name="CB_GebAfgebrOntrGesubAGIOnGeb5"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462</xdr:row>
          <xdr:rowOff>0</xdr:rowOff>
        </xdr:from>
        <xdr:to>
          <xdr:col>34</xdr:col>
          <xdr:colOff>114300</xdr:colOff>
          <xdr:row>462</xdr:row>
          <xdr:rowOff>167640</xdr:rowOff>
        </xdr:to>
        <xdr:sp macro="" textlink="">
          <xdr:nvSpPr>
            <xdr:cNvPr id="1099" name="CB_GebAfgebrOntrGesubAGIOnGeb6"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715</xdr:row>
          <xdr:rowOff>76200</xdr:rowOff>
        </xdr:from>
        <xdr:to>
          <xdr:col>2</xdr:col>
          <xdr:colOff>60960</xdr:colOff>
          <xdr:row>716</xdr:row>
          <xdr:rowOff>60960</xdr:rowOff>
        </xdr:to>
        <xdr:sp macro="" textlink="">
          <xdr:nvSpPr>
            <xdr:cNvPr id="1101" name="CB_MotUitzonderingVersnGoedk"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734</xdr:row>
          <xdr:rowOff>0</xdr:rowOff>
        </xdr:from>
        <xdr:to>
          <xdr:col>2</xdr:col>
          <xdr:colOff>114300</xdr:colOff>
          <xdr:row>735</xdr:row>
          <xdr:rowOff>0</xdr:rowOff>
        </xdr:to>
        <xdr:sp macro="" textlink="">
          <xdr:nvSpPr>
            <xdr:cNvPr id="1102" name="CB_EngOpenstellingSchoolinfra"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734</xdr:row>
          <xdr:rowOff>190500</xdr:rowOff>
        </xdr:from>
        <xdr:to>
          <xdr:col>2</xdr:col>
          <xdr:colOff>22860</xdr:colOff>
          <xdr:row>736</xdr:row>
          <xdr:rowOff>175260</xdr:rowOff>
        </xdr:to>
        <xdr:sp macro="" textlink="">
          <xdr:nvSpPr>
            <xdr:cNvPr id="1103" name="CB_VTAOpenstellingSchoolinfra"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84" Type="http://schemas.openxmlformats.org/officeDocument/2006/relationships/ctrlProp" Target="../ctrlProps/ctrlProp74.xml"/><Relationship Id="rId7" Type="http://schemas.openxmlformats.org/officeDocument/2006/relationships/hyperlink" Target="https://agion.be/procedure-aankoop-en-werken-na-aankoop"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https://www.agion.be/decreet-over-open-scholen" TargetMode="External"/><Relationship Id="rId61" Type="http://schemas.openxmlformats.org/officeDocument/2006/relationships/ctrlProp" Target="../ctrlProps/ctrlProp51.xml"/><Relationship Id="rId82" Type="http://schemas.openxmlformats.org/officeDocument/2006/relationships/ctrlProp" Target="../ctrlProps/ctrlProp72.xml"/><Relationship Id="rId19" Type="http://schemas.openxmlformats.org/officeDocument/2006/relationships/ctrlProp" Target="../ctrlProps/ctrlProp9.xml"/><Relationship Id="rId4" Type="http://schemas.openxmlformats.org/officeDocument/2006/relationships/hyperlink" Target="http://www.agion.b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85" Type="http://schemas.openxmlformats.org/officeDocument/2006/relationships/ctrlProp" Target="../ctrlProps/ctrlProp75.xml"/><Relationship Id="rId3" Type="http://schemas.openxmlformats.org/officeDocument/2006/relationships/hyperlink" Target="mailto:rf@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83" Type="http://schemas.openxmlformats.org/officeDocument/2006/relationships/ctrlProp" Target="../ctrlProps/ctrlProp73.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10" Type="http://schemas.openxmlformats.org/officeDocument/2006/relationships/vmlDrawing" Target="../drawings/vmlDrawing1.v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81"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777"/>
  <sheetViews>
    <sheetView tabSelected="1" topLeftCell="A508" zoomScale="115" zoomScaleNormal="115" workbookViewId="0">
      <selection activeCell="AG3" sqref="AG3"/>
    </sheetView>
  </sheetViews>
  <sheetFormatPr defaultColWidth="0" defaultRowHeight="32.25" customHeight="1" zeroHeight="1" x14ac:dyDescent="0.25"/>
  <cols>
    <col min="1" max="1" width="3" customWidth="1"/>
    <col min="2" max="3" width="2.109375" customWidth="1"/>
    <col min="4" max="4" width="2.5546875" customWidth="1"/>
    <col min="5" max="5" width="3" customWidth="1"/>
    <col min="6" max="18" width="2.109375" customWidth="1"/>
    <col min="19" max="19" width="2.44140625" customWidth="1"/>
    <col min="20" max="42" width="2.109375" customWidth="1"/>
    <col min="43" max="43" width="0.88671875" customWidth="1"/>
    <col min="44" max="56" width="2.109375" hidden="1" customWidth="1"/>
    <col min="57" max="16384" width="14.44140625" hidden="1"/>
  </cols>
  <sheetData>
    <row r="1" spans="1:56" ht="2.25" customHeight="1" x14ac:dyDescent="0.25">
      <c r="A1" s="27"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
      <c r="AV1" s="1"/>
      <c r="AW1" s="1"/>
      <c r="AX1" s="1"/>
      <c r="AY1" s="1"/>
      <c r="AZ1" s="1"/>
      <c r="BA1" s="1"/>
      <c r="BB1" s="1"/>
      <c r="BC1" s="1"/>
      <c r="BD1" s="1"/>
    </row>
    <row r="2" spans="1:56" ht="15" customHeight="1" x14ac:dyDescent="0.25">
      <c r="A2" s="27"/>
      <c r="B2" s="204" t="s">
        <v>1</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194" t="s">
        <v>276</v>
      </c>
      <c r="AH2" s="194"/>
      <c r="AI2" s="194"/>
      <c r="AJ2" s="194"/>
      <c r="AK2" s="194"/>
      <c r="AL2" s="194"/>
      <c r="AM2" s="194"/>
      <c r="AN2" s="194"/>
      <c r="AO2" s="194"/>
      <c r="AP2" s="194"/>
      <c r="AQ2" s="15"/>
      <c r="AR2" s="15"/>
      <c r="AS2" s="15"/>
      <c r="AT2" s="15"/>
      <c r="AU2" s="1"/>
      <c r="AV2" s="1"/>
      <c r="AW2" s="1"/>
      <c r="AX2" s="1"/>
      <c r="AY2" s="1"/>
      <c r="AZ2" s="1"/>
      <c r="BA2" s="1"/>
      <c r="BB2" s="1"/>
      <c r="BC2" s="1"/>
      <c r="BD2" s="1"/>
    </row>
    <row r="3" spans="1:56" ht="15" customHeight="1" x14ac:dyDescent="0.3">
      <c r="A3" s="27"/>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8"/>
      <c r="AH3" s="28"/>
      <c r="AI3" s="29"/>
      <c r="AJ3" s="29"/>
      <c r="AK3" s="29"/>
      <c r="AL3" s="29"/>
      <c r="AM3" s="29"/>
      <c r="AN3" s="29"/>
      <c r="AO3" s="29"/>
      <c r="AP3" s="29"/>
      <c r="AQ3" s="15"/>
      <c r="AR3" s="15"/>
      <c r="AS3" s="15"/>
      <c r="AT3" s="15"/>
      <c r="AU3" s="1"/>
      <c r="AV3" s="1"/>
      <c r="AW3" s="1"/>
      <c r="AX3" s="1"/>
      <c r="AY3" s="1"/>
      <c r="AZ3" s="1"/>
      <c r="BA3" s="1"/>
      <c r="BB3" s="1"/>
      <c r="BC3" s="1"/>
      <c r="BD3" s="1"/>
    </row>
    <row r="4" spans="1:56" ht="45" customHeight="1" x14ac:dyDescent="0.3">
      <c r="A4" s="27"/>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8"/>
      <c r="AH4" s="28"/>
      <c r="AI4" s="29"/>
      <c r="AJ4" s="29"/>
      <c r="AK4" s="29"/>
      <c r="AL4" s="29"/>
      <c r="AM4" s="29"/>
      <c r="AN4" s="29"/>
      <c r="AO4" s="29"/>
      <c r="AP4" s="29"/>
      <c r="AQ4" s="15"/>
      <c r="AR4" s="15"/>
      <c r="AS4" s="15"/>
      <c r="AT4" s="15"/>
      <c r="AU4" s="1"/>
      <c r="AV4" s="1"/>
      <c r="AW4" s="1"/>
      <c r="AX4" s="1"/>
      <c r="AY4" s="1"/>
      <c r="AZ4" s="1"/>
      <c r="BA4" s="1"/>
      <c r="BB4" s="1"/>
      <c r="BC4" s="1"/>
      <c r="BD4" s="1"/>
    </row>
    <row r="5" spans="1:56" ht="2.25" customHeight="1" x14ac:dyDescent="0.25">
      <c r="A5" s="27"/>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15"/>
      <c r="AE5" s="30"/>
      <c r="AF5" s="30"/>
      <c r="AG5" s="30"/>
      <c r="AH5" s="30"/>
      <c r="AI5" s="30"/>
      <c r="AJ5" s="30"/>
      <c r="AK5" s="30"/>
      <c r="AL5" s="15"/>
      <c r="AM5" s="15"/>
      <c r="AN5" s="15"/>
      <c r="AO5" s="15"/>
      <c r="AP5" s="15"/>
      <c r="AQ5" s="15"/>
      <c r="AR5" s="15"/>
      <c r="AS5" s="15"/>
      <c r="AT5" s="15"/>
      <c r="AU5" s="1"/>
      <c r="AV5" s="1"/>
      <c r="AW5" s="1"/>
      <c r="AX5" s="1"/>
      <c r="AY5" s="1"/>
      <c r="AZ5" s="1"/>
      <c r="BA5" s="1"/>
      <c r="BB5" s="1"/>
      <c r="BC5" s="1"/>
      <c r="BD5" s="1"/>
    </row>
    <row r="6" spans="1:56" ht="15" customHeight="1" x14ac:dyDescent="0.25">
      <c r="A6" s="27"/>
      <c r="B6" s="203" t="s">
        <v>2</v>
      </c>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15"/>
      <c r="AR6" s="15"/>
      <c r="AS6" s="15"/>
      <c r="AT6" s="15"/>
      <c r="AU6" s="1"/>
      <c r="AV6" s="1"/>
      <c r="AW6" s="1"/>
      <c r="AX6" s="1"/>
      <c r="AY6" s="1"/>
      <c r="AZ6" s="1"/>
      <c r="BA6" s="1"/>
      <c r="BB6" s="1"/>
      <c r="BC6" s="1"/>
      <c r="BD6" s="1"/>
    </row>
    <row r="7" spans="1:56" ht="15" customHeight="1" x14ac:dyDescent="0.25">
      <c r="A7" s="20"/>
      <c r="B7" s="15" t="s">
        <v>3</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95" t="s">
        <v>4</v>
      </c>
      <c r="AI7" s="195"/>
      <c r="AJ7" s="195"/>
      <c r="AK7" s="195"/>
      <c r="AL7" s="195"/>
      <c r="AM7" s="195"/>
      <c r="AN7" s="195"/>
      <c r="AO7" s="195"/>
      <c r="AP7" s="195"/>
      <c r="AQ7" s="15"/>
      <c r="AR7" s="15"/>
      <c r="AS7" s="15"/>
      <c r="AT7" s="15"/>
      <c r="AU7" s="1"/>
      <c r="AV7" s="1"/>
      <c r="AW7" s="1"/>
      <c r="AX7" s="1"/>
      <c r="AY7" s="1"/>
      <c r="AZ7" s="1"/>
      <c r="BA7" s="1"/>
      <c r="BB7" s="1"/>
      <c r="BC7" s="1"/>
      <c r="BD7" s="1"/>
    </row>
    <row r="8" spans="1:56" ht="15" customHeight="1" x14ac:dyDescent="0.25">
      <c r="A8" s="20"/>
      <c r="B8" s="20" t="s">
        <v>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195" t="s">
        <v>6</v>
      </c>
      <c r="AI8" s="195"/>
      <c r="AJ8" s="195"/>
      <c r="AK8" s="195"/>
      <c r="AL8" s="195"/>
      <c r="AM8" s="195"/>
      <c r="AN8" s="195"/>
      <c r="AO8" s="195"/>
      <c r="AP8" s="195"/>
      <c r="AQ8" s="15"/>
      <c r="AR8" s="15"/>
      <c r="AS8" s="15"/>
      <c r="AT8" s="15"/>
      <c r="AU8" s="1"/>
      <c r="AV8" s="1"/>
      <c r="AW8" s="1"/>
      <c r="AX8" s="1"/>
      <c r="AY8" s="1"/>
      <c r="AZ8" s="1"/>
      <c r="BA8" s="1"/>
      <c r="BB8" s="1"/>
      <c r="BC8" s="1"/>
      <c r="BD8" s="1"/>
    </row>
    <row r="9" spans="1:56" ht="15" customHeight="1" x14ac:dyDescent="0.25">
      <c r="A9" s="20"/>
      <c r="B9" s="15" t="s">
        <v>7</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41" t="s">
        <v>8</v>
      </c>
      <c r="AI9" s="141"/>
      <c r="AJ9" s="141"/>
      <c r="AK9" s="141"/>
      <c r="AL9" s="141"/>
      <c r="AM9" s="141"/>
      <c r="AN9" s="141"/>
      <c r="AO9" s="141"/>
      <c r="AP9" s="141"/>
      <c r="AQ9" s="15"/>
      <c r="AR9" s="15"/>
      <c r="AS9" s="15"/>
      <c r="AT9" s="15"/>
      <c r="AU9" s="1"/>
      <c r="AV9" s="1"/>
      <c r="AW9" s="1"/>
      <c r="AX9" s="1"/>
      <c r="AY9" s="1"/>
      <c r="AZ9" s="1"/>
      <c r="BA9" s="1"/>
      <c r="BB9" s="1"/>
      <c r="BC9" s="1"/>
      <c r="BD9" s="1"/>
    </row>
    <row r="10" spans="1:56" ht="15" customHeight="1" x14ac:dyDescent="0.25">
      <c r="A10" s="20"/>
      <c r="B10" s="23" t="s">
        <v>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163"/>
      <c r="AJ10" s="164"/>
      <c r="AK10" s="164"/>
      <c r="AL10" s="164"/>
      <c r="AM10" s="164"/>
      <c r="AN10" s="164"/>
      <c r="AO10" s="164"/>
      <c r="AP10" s="165"/>
      <c r="AQ10" s="15"/>
      <c r="AR10" s="15"/>
      <c r="AS10" s="15"/>
      <c r="AT10" s="15"/>
      <c r="AU10" s="1"/>
      <c r="AV10" s="1"/>
      <c r="AW10" s="1"/>
      <c r="AX10" s="1"/>
      <c r="AY10" s="1"/>
      <c r="AZ10" s="1"/>
      <c r="BA10" s="1"/>
      <c r="BB10" s="1"/>
      <c r="BC10" s="1"/>
      <c r="BD10" s="1"/>
    </row>
    <row r="11" spans="1:56" ht="15" customHeight="1" x14ac:dyDescent="0.25">
      <c r="A11" s="20"/>
      <c r="B11" s="31" t="s">
        <v>10</v>
      </c>
      <c r="C11" s="31"/>
      <c r="D11" s="31"/>
      <c r="E11" s="31"/>
      <c r="F11" s="31"/>
      <c r="G11" s="31"/>
      <c r="H11" s="205"/>
      <c r="I11" s="205"/>
      <c r="J11" s="206" t="s">
        <v>11</v>
      </c>
      <c r="K11" s="206"/>
      <c r="L11" s="206"/>
      <c r="M11" s="206"/>
      <c r="N11" s="206"/>
      <c r="O11" s="206"/>
      <c r="P11" s="206"/>
      <c r="Q11" s="206"/>
      <c r="R11" s="31"/>
      <c r="S11" s="31"/>
      <c r="T11" s="31"/>
      <c r="U11" s="31"/>
      <c r="V11" s="31"/>
      <c r="W11" s="31"/>
      <c r="X11" s="31"/>
      <c r="Y11" s="31"/>
      <c r="Z11" s="31"/>
      <c r="AA11" s="31"/>
      <c r="AB11" s="31"/>
      <c r="AC11" s="31"/>
      <c r="AD11" s="31"/>
      <c r="AE11" s="31"/>
      <c r="AF11" s="31"/>
      <c r="AG11" s="31"/>
      <c r="AH11" s="31"/>
      <c r="AI11" s="166"/>
      <c r="AJ11" s="167"/>
      <c r="AK11" s="167"/>
      <c r="AL11" s="167"/>
      <c r="AM11" s="167"/>
      <c r="AN11" s="167"/>
      <c r="AO11" s="167"/>
      <c r="AP11" s="168"/>
      <c r="AQ11" s="15"/>
      <c r="AR11" s="15"/>
      <c r="AS11" s="15"/>
      <c r="AT11" s="15"/>
      <c r="AU11" s="1"/>
      <c r="AV11" s="1"/>
      <c r="AW11" s="1"/>
      <c r="AX11" s="1"/>
      <c r="AY11" s="1"/>
      <c r="AZ11" s="1"/>
      <c r="BA11" s="1"/>
      <c r="BB11" s="1"/>
      <c r="BC11" s="1"/>
      <c r="BD11" s="1"/>
    </row>
    <row r="12" spans="1:56" ht="15" customHeight="1" x14ac:dyDescent="0.25">
      <c r="A12" s="20"/>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23"/>
      <c r="AJ12" s="23"/>
      <c r="AK12" s="23"/>
      <c r="AL12" s="23"/>
      <c r="AM12" s="23"/>
      <c r="AN12" s="23"/>
      <c r="AO12" s="23"/>
      <c r="AP12" s="15"/>
      <c r="AQ12" s="15"/>
      <c r="AR12" s="15"/>
      <c r="AS12" s="15"/>
      <c r="AT12" s="15"/>
      <c r="AU12" s="1"/>
      <c r="AV12" s="1"/>
      <c r="AW12" s="1"/>
      <c r="AX12" s="1"/>
      <c r="AY12" s="1"/>
      <c r="AZ12" s="1"/>
      <c r="BA12" s="1"/>
      <c r="BB12" s="1"/>
      <c r="BC12" s="1"/>
      <c r="BD12" s="1"/>
    </row>
    <row r="13" spans="1:56" ht="15" customHeight="1" x14ac:dyDescent="0.25">
      <c r="A13" s="20"/>
      <c r="B13" s="201" t="s">
        <v>12</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2"/>
      <c r="AP13" s="202"/>
      <c r="AQ13" s="15"/>
      <c r="AR13" s="15"/>
      <c r="AS13" s="15"/>
      <c r="AT13" s="15"/>
      <c r="AU13" s="1"/>
      <c r="AV13" s="1"/>
      <c r="AW13" s="1"/>
      <c r="AX13" s="1"/>
      <c r="AY13" s="1"/>
      <c r="AZ13" s="1"/>
      <c r="BA13" s="1"/>
      <c r="BB13" s="1"/>
      <c r="BC13" s="1"/>
      <c r="BD13" s="1"/>
    </row>
    <row r="14" spans="1:56" ht="2.25" customHeight="1" x14ac:dyDescent="0.25">
      <c r="A14" s="2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c r="AQ14" s="15"/>
      <c r="AR14" s="15"/>
      <c r="AS14" s="15"/>
      <c r="AT14" s="15"/>
      <c r="AU14" s="1"/>
      <c r="AV14" s="1"/>
      <c r="AW14" s="1"/>
      <c r="AX14" s="1"/>
      <c r="AY14" s="1"/>
      <c r="AZ14" s="1"/>
      <c r="BA14" s="1"/>
      <c r="BB14" s="1"/>
      <c r="BC14" s="1"/>
      <c r="BD14" s="1"/>
    </row>
    <row r="15" spans="1:56" ht="15" customHeight="1" x14ac:dyDescent="0.25">
      <c r="A15" s="20"/>
      <c r="B15" s="101" t="s">
        <v>13</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5"/>
      <c r="AR15" s="15"/>
      <c r="AS15" s="15"/>
      <c r="AT15" s="15"/>
      <c r="AU15" s="1"/>
      <c r="AV15" s="1"/>
      <c r="AW15" s="1"/>
      <c r="AX15" s="1"/>
      <c r="AY15" s="1"/>
      <c r="AZ15" s="1"/>
      <c r="BA15" s="1"/>
      <c r="BB15" s="1"/>
      <c r="BC15" s="1"/>
      <c r="BD15" s="1"/>
    </row>
    <row r="16" spans="1:56" ht="15" customHeight="1" x14ac:dyDescent="0.25">
      <c r="A16" s="20"/>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5"/>
      <c r="AR16" s="15"/>
      <c r="AS16" s="15"/>
      <c r="AT16" s="15"/>
      <c r="AU16" s="1"/>
      <c r="AV16" s="1"/>
      <c r="AW16" s="1"/>
      <c r="AX16" s="1"/>
      <c r="AY16" s="1"/>
      <c r="AZ16" s="1"/>
      <c r="BA16" s="1"/>
      <c r="BB16" s="1"/>
      <c r="BC16" s="1"/>
      <c r="BD16" s="1"/>
    </row>
    <row r="17" spans="1:56" ht="15" customHeight="1" x14ac:dyDescent="0.25">
      <c r="A17" s="2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5"/>
      <c r="AR17" s="15"/>
      <c r="AS17" s="15"/>
      <c r="AT17" s="15"/>
      <c r="AU17" s="1"/>
      <c r="AV17" s="1"/>
      <c r="AW17" s="1"/>
      <c r="AX17" s="1"/>
      <c r="AY17" s="1"/>
      <c r="AZ17" s="1"/>
      <c r="BA17" s="1"/>
      <c r="BB17" s="1"/>
      <c r="BC17" s="1"/>
      <c r="BD17" s="1"/>
    </row>
    <row r="18" spans="1:56" ht="15" customHeight="1" x14ac:dyDescent="0.25">
      <c r="A18" s="2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5"/>
      <c r="AR18" s="15"/>
      <c r="AS18" s="15"/>
      <c r="AT18" s="15"/>
      <c r="AU18" s="1"/>
      <c r="AV18" s="1"/>
      <c r="AW18" s="1"/>
      <c r="AX18" s="1"/>
      <c r="AY18" s="1"/>
      <c r="AZ18" s="1"/>
      <c r="BA18" s="1"/>
      <c r="BB18" s="1"/>
      <c r="BC18" s="1"/>
      <c r="BD18" s="1"/>
    </row>
    <row r="19" spans="1:56" ht="2.25" customHeight="1" x14ac:dyDescent="0.25">
      <c r="A19" s="20"/>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c r="AQ19" s="15"/>
      <c r="AR19" s="15"/>
      <c r="AS19" s="15"/>
      <c r="AT19" s="15"/>
      <c r="AU19" s="1"/>
      <c r="AV19" s="1"/>
      <c r="AW19" s="1"/>
      <c r="AX19" s="1"/>
      <c r="AY19" s="1"/>
      <c r="AZ19" s="1"/>
      <c r="BA19" s="1"/>
      <c r="BB19" s="1"/>
      <c r="BC19" s="1"/>
      <c r="BD19" s="1"/>
    </row>
    <row r="20" spans="1:56" ht="15" customHeight="1" x14ac:dyDescent="0.25">
      <c r="A20" s="20"/>
      <c r="B20" s="197" t="s">
        <v>14</v>
      </c>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5"/>
      <c r="AR20" s="15"/>
      <c r="AS20" s="15"/>
      <c r="AT20" s="15"/>
      <c r="AU20" s="1"/>
      <c r="AV20" s="1"/>
      <c r="AW20" s="1"/>
      <c r="AX20" s="1"/>
      <c r="AY20" s="1"/>
      <c r="AZ20" s="1"/>
      <c r="BA20" s="1"/>
      <c r="BB20" s="1"/>
      <c r="BC20" s="1"/>
      <c r="BD20" s="1"/>
    </row>
    <row r="21" spans="1:56" ht="2.25" customHeight="1" x14ac:dyDescent="0.25">
      <c r="A21" s="20"/>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3"/>
      <c r="AP21" s="33"/>
      <c r="AQ21" s="15"/>
      <c r="AR21" s="15"/>
      <c r="AS21" s="15"/>
      <c r="AT21" s="15"/>
      <c r="AU21" s="1"/>
      <c r="AV21" s="1"/>
      <c r="AW21" s="1"/>
      <c r="AX21" s="1"/>
      <c r="AY21" s="1"/>
      <c r="AZ21" s="1"/>
      <c r="BA21" s="1"/>
      <c r="BB21" s="1"/>
      <c r="BC21" s="1"/>
      <c r="BD21" s="1"/>
    </row>
    <row r="22" spans="1:56" ht="15" customHeight="1" x14ac:dyDescent="0.25">
      <c r="A22" s="20"/>
      <c r="B22" s="199" t="s">
        <v>15</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15"/>
      <c r="AR22" s="15"/>
      <c r="AS22" s="15"/>
      <c r="AT22" s="15"/>
      <c r="AU22" s="1"/>
      <c r="AV22" s="1"/>
      <c r="AW22" s="1"/>
      <c r="AX22" s="1"/>
      <c r="AY22" s="1"/>
      <c r="AZ22" s="1"/>
      <c r="BA22" s="1"/>
      <c r="BB22" s="1"/>
      <c r="BC22" s="1"/>
      <c r="BD22" s="1"/>
    </row>
    <row r="23" spans="1:56" ht="15" customHeight="1" x14ac:dyDescent="0.25">
      <c r="A23" s="2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15"/>
      <c r="AR23" s="15"/>
      <c r="AS23" s="15"/>
      <c r="AT23" s="15"/>
      <c r="AU23" s="1"/>
      <c r="AV23" s="1"/>
      <c r="AW23" s="1"/>
      <c r="AX23" s="1"/>
      <c r="AY23" s="1"/>
      <c r="AZ23" s="1"/>
      <c r="BA23" s="1"/>
      <c r="BB23" s="1"/>
      <c r="BC23" s="1"/>
      <c r="BD23" s="1"/>
    </row>
    <row r="24" spans="1:56" ht="2.25" customHeight="1" x14ac:dyDescent="0.25">
      <c r="A24" s="20"/>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c r="AQ24" s="15"/>
      <c r="AR24" s="15"/>
      <c r="AS24" s="15"/>
      <c r="AT24" s="15"/>
      <c r="AU24" s="1"/>
      <c r="AV24" s="1"/>
      <c r="AW24" s="1"/>
      <c r="AX24" s="1"/>
      <c r="AY24" s="1"/>
      <c r="AZ24" s="1"/>
      <c r="BA24" s="1"/>
      <c r="BB24" s="1"/>
      <c r="BC24" s="1"/>
      <c r="BD24" s="1"/>
    </row>
    <row r="25" spans="1:56" ht="15" customHeight="1" x14ac:dyDescent="0.25">
      <c r="A25" s="20"/>
      <c r="B25" s="197" t="s">
        <v>16</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5"/>
      <c r="AR25" s="15"/>
      <c r="AS25" s="15"/>
      <c r="AT25" s="15"/>
      <c r="AU25" s="1"/>
      <c r="AV25" s="1"/>
      <c r="AW25" s="1"/>
      <c r="AX25" s="1"/>
      <c r="AY25" s="1"/>
      <c r="AZ25" s="1"/>
      <c r="BA25" s="1"/>
      <c r="BB25" s="1"/>
      <c r="BC25" s="1"/>
      <c r="BD25" s="1"/>
    </row>
    <row r="26" spans="1:56" ht="2.25" customHeight="1" x14ac:dyDescent="0.25">
      <c r="A26" s="20"/>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3"/>
      <c r="AP26" s="33"/>
      <c r="AQ26" s="15"/>
      <c r="AR26" s="15"/>
      <c r="AS26" s="15"/>
      <c r="AT26" s="15"/>
      <c r="AU26" s="1"/>
      <c r="AV26" s="1"/>
      <c r="AW26" s="1"/>
      <c r="AX26" s="1"/>
      <c r="AY26" s="1"/>
      <c r="AZ26" s="1"/>
      <c r="BA26" s="1"/>
      <c r="BB26" s="1"/>
      <c r="BC26" s="1"/>
      <c r="BD26" s="1"/>
    </row>
    <row r="27" spans="1:56" ht="15" customHeight="1" x14ac:dyDescent="0.25">
      <c r="A27" s="20"/>
      <c r="B27" s="207" t="s">
        <v>17</v>
      </c>
      <c r="C27" s="208"/>
      <c r="D27" s="209" t="s">
        <v>11</v>
      </c>
      <c r="E27" s="209"/>
      <c r="F27" s="209"/>
      <c r="G27" s="209"/>
      <c r="H27" s="209"/>
      <c r="I27" s="209"/>
      <c r="J27" s="207" t="s">
        <v>18</v>
      </c>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15"/>
      <c r="AR27" s="15"/>
      <c r="AS27" s="15"/>
      <c r="AT27" s="15"/>
      <c r="AU27" s="1"/>
      <c r="AV27" s="1"/>
      <c r="AW27" s="1"/>
      <c r="AX27" s="1"/>
      <c r="AY27" s="1"/>
      <c r="AZ27" s="1"/>
      <c r="BA27" s="1"/>
      <c r="BB27" s="1"/>
      <c r="BC27" s="1"/>
      <c r="BD27" s="1"/>
    </row>
    <row r="28" spans="1:56" ht="15" customHeight="1" x14ac:dyDescent="0.25">
      <c r="A28" s="20"/>
      <c r="B28" s="199" t="s">
        <v>19</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5"/>
      <c r="AR28" s="15"/>
      <c r="AS28" s="15"/>
      <c r="AT28" s="15"/>
      <c r="AU28" s="1"/>
      <c r="AV28" s="1"/>
      <c r="AW28" s="1"/>
      <c r="AX28" s="1"/>
      <c r="AY28" s="1"/>
      <c r="AZ28" s="1"/>
      <c r="BA28" s="1"/>
      <c r="BB28" s="1"/>
      <c r="BC28" s="1"/>
      <c r="BD28" s="1"/>
    </row>
    <row r="29" spans="1:56" ht="2.25" customHeight="1"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5"/>
      <c r="AP29" s="15"/>
      <c r="AQ29" s="15"/>
      <c r="AR29" s="15"/>
      <c r="AS29" s="15"/>
      <c r="AT29" s="15"/>
      <c r="AU29" s="1"/>
      <c r="AV29" s="1"/>
      <c r="AW29" s="1"/>
      <c r="AX29" s="1"/>
      <c r="AY29" s="1"/>
      <c r="AZ29" s="1"/>
      <c r="BA29" s="1"/>
      <c r="BB29" s="1"/>
      <c r="BC29" s="1"/>
      <c r="BD29" s="1"/>
    </row>
    <row r="30" spans="1:56" ht="15" customHeight="1" x14ac:dyDescent="0.25">
      <c r="A30" s="3"/>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5"/>
      <c r="AP30" s="15"/>
      <c r="AQ30" s="15"/>
      <c r="AR30" s="15"/>
      <c r="AS30" s="15"/>
      <c r="AT30" s="15"/>
      <c r="AU30" s="1"/>
      <c r="AV30" s="1"/>
      <c r="AW30" s="1"/>
      <c r="AX30" s="1"/>
      <c r="AY30" s="1"/>
      <c r="AZ30" s="1"/>
      <c r="BA30" s="1"/>
      <c r="BB30" s="1"/>
      <c r="BC30" s="1"/>
      <c r="BD30" s="1"/>
    </row>
    <row r="31" spans="1:56" ht="15" customHeight="1" x14ac:dyDescent="0.25">
      <c r="A31" s="3"/>
      <c r="B31" s="169" t="s">
        <v>20</v>
      </c>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70"/>
      <c r="AQ31" s="15"/>
      <c r="AR31" s="15"/>
      <c r="AS31" s="15"/>
      <c r="AT31" s="15"/>
      <c r="AU31" s="1"/>
      <c r="AV31" s="1"/>
      <c r="AW31" s="1"/>
      <c r="AX31" s="1"/>
      <c r="AY31" s="1"/>
      <c r="AZ31" s="1"/>
      <c r="BA31" s="1"/>
      <c r="BB31" s="1"/>
      <c r="BC31" s="1"/>
      <c r="BD31" s="1"/>
    </row>
    <row r="32" spans="1:56" ht="15" customHeight="1" x14ac:dyDescent="0.25">
      <c r="A32" s="3"/>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15"/>
      <c r="AP32" s="15"/>
      <c r="AQ32" s="15"/>
      <c r="AR32" s="15"/>
      <c r="AS32" s="15"/>
      <c r="AT32" s="15"/>
      <c r="AU32" s="1"/>
      <c r="AV32" s="1"/>
      <c r="AW32" s="1"/>
      <c r="AX32" s="1"/>
      <c r="AY32" s="1"/>
      <c r="AZ32" s="1"/>
      <c r="BA32" s="1"/>
      <c r="BB32" s="1"/>
      <c r="BC32" s="1"/>
      <c r="BD32" s="1"/>
    </row>
    <row r="33" spans="1:56" ht="15" customHeight="1" x14ac:dyDescent="0.25">
      <c r="A33" s="34">
        <v>1</v>
      </c>
      <c r="B33" s="171" t="s">
        <v>21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5"/>
      <c r="AR33" s="15"/>
      <c r="AS33" s="15"/>
      <c r="AT33" s="15"/>
      <c r="AU33" s="1"/>
      <c r="AV33" s="1"/>
      <c r="AW33" s="1"/>
      <c r="AX33" s="1"/>
      <c r="AY33" s="1"/>
      <c r="AZ33" s="1"/>
      <c r="BA33" s="1"/>
      <c r="BB33" s="1"/>
      <c r="BC33" s="1"/>
      <c r="BD33" s="1"/>
    </row>
    <row r="34" spans="1:56" ht="2.25" customHeight="1" x14ac:dyDescent="0.25">
      <c r="A34" s="3"/>
      <c r="B34" s="2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
      <c r="AV34" s="1"/>
      <c r="AW34" s="1"/>
      <c r="AX34" s="1"/>
      <c r="AY34" s="1"/>
      <c r="AZ34" s="1"/>
      <c r="BA34" s="1"/>
      <c r="BB34" s="1"/>
      <c r="BC34" s="1"/>
      <c r="BD34" s="1"/>
    </row>
    <row r="35" spans="1:56" ht="15" customHeight="1" x14ac:dyDescent="0.25">
      <c r="A35" s="3"/>
      <c r="B35" s="15"/>
      <c r="C35" s="136" t="s">
        <v>22</v>
      </c>
      <c r="D35" s="136"/>
      <c r="E35" s="136"/>
      <c r="F35" s="136"/>
      <c r="G35" s="136"/>
      <c r="H35" s="136"/>
      <c r="I35" s="136"/>
      <c r="J35" s="136"/>
      <c r="K35" s="136"/>
      <c r="L35" s="136"/>
      <c r="M35" s="136"/>
      <c r="N35" s="136"/>
      <c r="O35" s="15"/>
      <c r="P35" s="15"/>
      <c r="Q35" s="136" t="s">
        <v>23</v>
      </c>
      <c r="R35" s="136"/>
      <c r="S35" s="136"/>
      <c r="T35" s="136"/>
      <c r="U35" s="136"/>
      <c r="V35" s="136"/>
      <c r="W35" s="136"/>
      <c r="X35" s="136"/>
      <c r="Y35" s="136"/>
      <c r="Z35" s="136"/>
      <c r="AA35" s="136"/>
      <c r="AB35" s="136"/>
      <c r="AC35" s="15"/>
      <c r="AD35" s="15"/>
      <c r="AE35" s="136" t="s">
        <v>24</v>
      </c>
      <c r="AF35" s="136"/>
      <c r="AG35" s="136"/>
      <c r="AH35" s="136"/>
      <c r="AI35" s="136"/>
      <c r="AJ35" s="136"/>
      <c r="AK35" s="136"/>
      <c r="AL35" s="136"/>
      <c r="AM35" s="136"/>
      <c r="AN35" s="136"/>
      <c r="AO35" s="136"/>
      <c r="AP35" s="136"/>
      <c r="AQ35" s="15"/>
      <c r="AR35" s="15"/>
      <c r="AS35" s="15"/>
      <c r="AT35" s="15"/>
      <c r="AU35" s="1"/>
      <c r="AV35" s="1"/>
      <c r="AW35" s="1"/>
      <c r="AX35" s="1"/>
      <c r="AY35" s="1"/>
      <c r="AZ35" s="1"/>
      <c r="BA35" s="1"/>
      <c r="BB35" s="1"/>
      <c r="BC35" s="1"/>
      <c r="BD35" s="1"/>
    </row>
    <row r="36" spans="1:56" ht="15" customHeight="1" x14ac:dyDescent="0.25">
      <c r="A36" s="3"/>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
      <c r="AV36" s="1"/>
      <c r="AW36" s="1"/>
      <c r="AX36" s="1"/>
      <c r="AY36" s="1"/>
      <c r="AZ36" s="1"/>
      <c r="BA36" s="1"/>
      <c r="BB36" s="1"/>
      <c r="BC36" s="1"/>
      <c r="BD36" s="1"/>
    </row>
    <row r="37" spans="1:56" ht="15" customHeight="1" x14ac:dyDescent="0.25">
      <c r="A37" s="3">
        <v>2</v>
      </c>
      <c r="B37" s="171" t="s">
        <v>25</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5"/>
      <c r="AR37" s="15"/>
      <c r="AS37" s="15"/>
      <c r="AT37" s="15"/>
      <c r="AU37" s="1"/>
      <c r="AV37" s="1"/>
      <c r="AW37" s="1"/>
      <c r="AX37" s="1"/>
      <c r="AY37" s="1"/>
      <c r="AZ37" s="1"/>
      <c r="BA37" s="1"/>
      <c r="BB37" s="1"/>
      <c r="BC37" s="1"/>
      <c r="BD37" s="1"/>
    </row>
    <row r="38" spans="1:56" ht="2.25" customHeight="1" x14ac:dyDescent="0.25">
      <c r="A38" s="3"/>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
      <c r="AV38" s="1"/>
      <c r="AW38" s="1"/>
      <c r="AX38" s="1"/>
      <c r="AY38" s="1"/>
      <c r="AZ38" s="1"/>
      <c r="BA38" s="1"/>
      <c r="BB38" s="1"/>
      <c r="BC38" s="1"/>
      <c r="BD38" s="1"/>
    </row>
    <row r="39" spans="1:56" ht="15" customHeight="1" x14ac:dyDescent="0.25">
      <c r="A39" s="3"/>
      <c r="B39" s="15"/>
      <c r="C39" s="136" t="s">
        <v>26</v>
      </c>
      <c r="D39" s="136"/>
      <c r="E39" s="136"/>
      <c r="F39" s="136"/>
      <c r="G39" s="136"/>
      <c r="H39" s="136"/>
      <c r="I39" s="136"/>
      <c r="J39" s="136"/>
      <c r="K39" s="136"/>
      <c r="L39" s="136"/>
      <c r="M39" s="136"/>
      <c r="N39" s="136"/>
      <c r="O39" s="15"/>
      <c r="P39" s="15"/>
      <c r="Q39" s="136" t="s">
        <v>27</v>
      </c>
      <c r="R39" s="136"/>
      <c r="S39" s="136"/>
      <c r="T39" s="136"/>
      <c r="U39" s="136"/>
      <c r="V39" s="136"/>
      <c r="W39" s="136"/>
      <c r="X39" s="136"/>
      <c r="Y39" s="136"/>
      <c r="Z39" s="136"/>
      <c r="AA39" s="136"/>
      <c r="AB39" s="136"/>
      <c r="AC39" s="15"/>
      <c r="AD39" s="15"/>
      <c r="AE39" s="136" t="s">
        <v>28</v>
      </c>
      <c r="AF39" s="136"/>
      <c r="AG39" s="136"/>
      <c r="AH39" s="136"/>
      <c r="AI39" s="136"/>
      <c r="AJ39" s="136"/>
      <c r="AK39" s="136"/>
      <c r="AL39" s="136"/>
      <c r="AM39" s="136"/>
      <c r="AN39" s="136"/>
      <c r="AO39" s="136"/>
      <c r="AP39" s="136"/>
      <c r="AQ39" s="15"/>
      <c r="AR39" s="15"/>
      <c r="AS39" s="15"/>
      <c r="AT39" s="15"/>
      <c r="AU39" s="1"/>
      <c r="AV39" s="1"/>
      <c r="AW39" s="1"/>
      <c r="AX39" s="1"/>
      <c r="AY39" s="1"/>
      <c r="AZ39" s="1"/>
      <c r="BA39" s="1"/>
      <c r="BB39" s="1"/>
      <c r="BC39" s="1"/>
      <c r="BD39" s="1"/>
    </row>
    <row r="40" spans="1:56" ht="2.25" customHeight="1" x14ac:dyDescent="0.25">
      <c r="A40" s="3"/>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
      <c r="AV40" s="1"/>
      <c r="AW40" s="1"/>
      <c r="AX40" s="1"/>
      <c r="AY40" s="1"/>
      <c r="AZ40" s="1"/>
      <c r="BA40" s="1"/>
      <c r="BB40" s="1"/>
      <c r="BC40" s="1"/>
      <c r="BD40" s="1"/>
    </row>
    <row r="41" spans="1:56" ht="15" customHeight="1" x14ac:dyDescent="0.25">
      <c r="A41" s="3"/>
      <c r="B41" s="15"/>
      <c r="C41" s="136" t="s">
        <v>29</v>
      </c>
      <c r="D41" s="136"/>
      <c r="E41" s="136"/>
      <c r="F41" s="136"/>
      <c r="G41" s="136"/>
      <c r="H41" s="136"/>
      <c r="I41" s="136"/>
      <c r="J41" s="136"/>
      <c r="K41" s="136"/>
      <c r="L41" s="136"/>
      <c r="M41" s="136"/>
      <c r="N41" s="136"/>
      <c r="O41" s="15"/>
      <c r="P41" s="15"/>
      <c r="Q41" s="136" t="s">
        <v>30</v>
      </c>
      <c r="R41" s="136"/>
      <c r="S41" s="136"/>
      <c r="T41" s="136"/>
      <c r="U41" s="136"/>
      <c r="V41" s="136"/>
      <c r="W41" s="136"/>
      <c r="X41" s="136"/>
      <c r="Y41" s="136"/>
      <c r="Z41" s="136"/>
      <c r="AA41" s="136"/>
      <c r="AB41" s="136"/>
      <c r="AC41" s="15"/>
      <c r="AD41" s="15"/>
      <c r="AE41" s="136" t="s">
        <v>31</v>
      </c>
      <c r="AF41" s="136"/>
      <c r="AG41" s="136"/>
      <c r="AH41" s="136"/>
      <c r="AI41" s="136"/>
      <c r="AJ41" s="136"/>
      <c r="AK41" s="136"/>
      <c r="AL41" s="136"/>
      <c r="AM41" s="136"/>
      <c r="AN41" s="136"/>
      <c r="AO41" s="136"/>
      <c r="AP41" s="136"/>
      <c r="AQ41" s="15"/>
      <c r="AR41" s="15"/>
      <c r="AS41" s="15"/>
      <c r="AT41" s="15"/>
      <c r="AU41" s="1"/>
      <c r="AV41" s="1"/>
      <c r="AW41" s="1"/>
      <c r="AX41" s="1"/>
      <c r="AY41" s="1"/>
      <c r="AZ41" s="1"/>
      <c r="BA41" s="1"/>
      <c r="BB41" s="1"/>
      <c r="BC41" s="1"/>
      <c r="BD41" s="1"/>
    </row>
    <row r="42" spans="1:56" ht="15" customHeight="1" x14ac:dyDescent="0.25">
      <c r="A42" s="3"/>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
      <c r="AV42" s="1"/>
      <c r="AW42" s="1"/>
      <c r="AX42" s="1"/>
      <c r="AY42" s="1"/>
      <c r="AZ42" s="1"/>
      <c r="BA42" s="1"/>
      <c r="BB42" s="1"/>
      <c r="BC42" s="1"/>
      <c r="BD42" s="1"/>
    </row>
    <row r="43" spans="1:56" ht="15" customHeight="1" x14ac:dyDescent="0.25">
      <c r="A43" s="34">
        <v>3</v>
      </c>
      <c r="B43" s="171" t="s">
        <v>32</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5"/>
      <c r="AR43" s="15"/>
      <c r="AS43" s="15"/>
      <c r="AT43" s="15"/>
      <c r="AU43" s="1"/>
      <c r="AV43" s="1"/>
      <c r="AW43" s="1"/>
      <c r="AX43" s="1"/>
      <c r="AY43" s="1"/>
      <c r="AZ43" s="1"/>
      <c r="BA43" s="1"/>
      <c r="BB43" s="1"/>
      <c r="BC43" s="1"/>
      <c r="BD43" s="1"/>
    </row>
    <row r="44" spans="1:56" ht="2.25" customHeight="1" x14ac:dyDescent="0.25">
      <c r="A44" s="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
      <c r="AV44" s="1"/>
      <c r="AW44" s="1"/>
      <c r="AX44" s="1"/>
      <c r="AY44" s="1"/>
      <c r="AZ44" s="1"/>
      <c r="BA44" s="1"/>
      <c r="BB44" s="1"/>
      <c r="BC44" s="1"/>
      <c r="BD44" s="1"/>
    </row>
    <row r="45" spans="1:56" ht="15" customHeight="1" x14ac:dyDescent="0.25">
      <c r="A45" s="3"/>
      <c r="B45" s="15"/>
      <c r="C45" s="136" t="s">
        <v>33</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5"/>
      <c r="AR45" s="15"/>
      <c r="AS45" s="15"/>
      <c r="AT45" s="15"/>
      <c r="AU45" s="1"/>
      <c r="AV45" s="1"/>
      <c r="AW45" s="1"/>
      <c r="AX45" s="1"/>
      <c r="AY45" s="1"/>
      <c r="AZ45" s="1"/>
      <c r="BA45" s="1"/>
      <c r="BB45" s="1"/>
      <c r="BC45" s="1"/>
      <c r="BD45" s="1"/>
    </row>
    <row r="46" spans="1:56" ht="2.25" customHeight="1" x14ac:dyDescent="0.25">
      <c r="A46" s="3"/>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
      <c r="AV46" s="1"/>
      <c r="AW46" s="1"/>
      <c r="AX46" s="1"/>
      <c r="AY46" s="1"/>
      <c r="AZ46" s="1"/>
      <c r="BA46" s="1"/>
      <c r="BB46" s="1"/>
      <c r="BC46" s="1"/>
      <c r="BD46" s="1"/>
    </row>
    <row r="47" spans="1:56" ht="15" customHeight="1" x14ac:dyDescent="0.25">
      <c r="A47" s="3"/>
      <c r="B47" s="15"/>
      <c r="C47" s="136" t="s">
        <v>34</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5"/>
      <c r="AR47" s="15"/>
      <c r="AS47" s="15"/>
      <c r="AT47" s="15"/>
      <c r="AU47" s="1"/>
      <c r="AV47" s="1"/>
      <c r="AW47" s="1"/>
      <c r="AX47" s="1"/>
      <c r="AY47" s="1"/>
      <c r="AZ47" s="1"/>
      <c r="BA47" s="1"/>
      <c r="BB47" s="1"/>
      <c r="BC47" s="1"/>
      <c r="BD47" s="1"/>
    </row>
    <row r="48" spans="1:56" ht="15" customHeight="1" x14ac:dyDescent="0.25">
      <c r="A48" s="3"/>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
      <c r="AV48" s="1"/>
      <c r="AW48" s="1"/>
      <c r="AX48" s="1"/>
      <c r="AY48" s="1"/>
      <c r="AZ48" s="1"/>
      <c r="BA48" s="1"/>
      <c r="BB48" s="1"/>
      <c r="BC48" s="1"/>
      <c r="BD48" s="1"/>
    </row>
    <row r="49" spans="1:56" ht="15" customHeight="1" x14ac:dyDescent="0.25">
      <c r="A49" s="34">
        <v>4</v>
      </c>
      <c r="B49" s="171" t="s">
        <v>35</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5"/>
      <c r="AR49" s="15"/>
      <c r="AS49" s="15"/>
      <c r="AT49" s="15"/>
      <c r="AU49" s="1"/>
      <c r="AV49" s="1"/>
      <c r="AW49" s="1"/>
      <c r="AX49" s="1"/>
      <c r="AY49" s="1"/>
      <c r="AZ49" s="1"/>
      <c r="BA49" s="1"/>
      <c r="BB49" s="1"/>
      <c r="BC49" s="1"/>
      <c r="BD49" s="1"/>
    </row>
    <row r="50" spans="1:56" ht="15" customHeight="1" x14ac:dyDescent="0.25">
      <c r="A50" s="3"/>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
      <c r="AV50" s="1"/>
      <c r="AW50" s="1"/>
      <c r="AX50" s="1"/>
      <c r="AY50" s="1"/>
      <c r="AZ50" s="1"/>
      <c r="BA50" s="1"/>
      <c r="BB50" s="1"/>
      <c r="BC50" s="1"/>
      <c r="BD50" s="1"/>
    </row>
    <row r="51" spans="1:56" ht="15" customHeight="1" x14ac:dyDescent="0.25">
      <c r="A51" s="3"/>
      <c r="B51" s="173" t="s">
        <v>36</v>
      </c>
      <c r="C51" s="136"/>
      <c r="D51" s="136"/>
      <c r="E51" s="136"/>
      <c r="F51" s="136"/>
      <c r="G51" s="136"/>
      <c r="H51" s="136"/>
      <c r="I51" s="136"/>
      <c r="J51" s="136"/>
      <c r="K51" s="136"/>
      <c r="L51" s="136"/>
      <c r="M51" s="136"/>
      <c r="N51" s="136"/>
      <c r="O51" s="136"/>
      <c r="P51" s="15"/>
      <c r="Q51" s="182"/>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4"/>
      <c r="AQ51" s="15"/>
      <c r="AR51" s="15"/>
      <c r="AS51" s="15"/>
      <c r="AT51" s="15"/>
      <c r="AU51" s="1"/>
      <c r="AV51" s="1"/>
      <c r="AW51" s="1"/>
      <c r="AX51" s="1"/>
      <c r="AY51" s="1"/>
      <c r="AZ51" s="1"/>
      <c r="BA51" s="1"/>
      <c r="BB51" s="1"/>
      <c r="BC51" s="1"/>
      <c r="BD51" s="1"/>
    </row>
    <row r="52" spans="1:56" ht="2.25" customHeight="1" x14ac:dyDescent="0.25">
      <c r="A52" s="3"/>
      <c r="B52" s="15"/>
      <c r="C52" s="15"/>
      <c r="D52" s="15"/>
      <c r="E52" s="15"/>
      <c r="F52" s="15"/>
      <c r="G52" s="15"/>
      <c r="H52" s="15"/>
      <c r="I52" s="15"/>
      <c r="J52" s="15"/>
      <c r="K52" s="15"/>
      <c r="L52" s="15"/>
      <c r="M52" s="15"/>
      <c r="N52" s="14"/>
      <c r="O52" s="15"/>
      <c r="P52" s="15"/>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15"/>
      <c r="AR52" s="15"/>
      <c r="AS52" s="15"/>
      <c r="AT52" s="15"/>
      <c r="AU52" s="1"/>
      <c r="AV52" s="1"/>
      <c r="AW52" s="1"/>
      <c r="AX52" s="1"/>
      <c r="AY52" s="1"/>
      <c r="AZ52" s="1"/>
      <c r="BA52" s="1"/>
      <c r="BB52" s="1"/>
      <c r="BC52" s="1"/>
      <c r="BD52" s="1"/>
    </row>
    <row r="53" spans="1:56" ht="15" customHeight="1" x14ac:dyDescent="0.25">
      <c r="A53" s="3"/>
      <c r="B53" s="173" t="s">
        <v>37</v>
      </c>
      <c r="C53" s="136"/>
      <c r="D53" s="136"/>
      <c r="E53" s="136"/>
      <c r="F53" s="136"/>
      <c r="G53" s="136"/>
      <c r="H53" s="136"/>
      <c r="I53" s="136"/>
      <c r="J53" s="136"/>
      <c r="K53" s="136"/>
      <c r="L53" s="136"/>
      <c r="M53" s="136"/>
      <c r="N53" s="136"/>
      <c r="O53" s="136"/>
      <c r="P53" s="15"/>
      <c r="Q53" s="182"/>
      <c r="R53" s="233"/>
      <c r="S53" s="233"/>
      <c r="T53" s="233"/>
      <c r="U53" s="233"/>
      <c r="V53" s="233"/>
      <c r="W53" s="233"/>
      <c r="X53" s="233"/>
      <c r="Y53" s="233"/>
      <c r="Z53" s="233"/>
      <c r="AA53" s="233"/>
      <c r="AB53" s="233"/>
      <c r="AC53" s="233"/>
      <c r="AD53" s="233"/>
      <c r="AE53" s="233"/>
      <c r="AF53" s="233"/>
      <c r="AG53" s="233"/>
      <c r="AH53" s="233"/>
      <c r="AI53" s="233"/>
      <c r="AJ53" s="233"/>
      <c r="AK53" s="234"/>
      <c r="AL53" s="35"/>
      <c r="AM53" s="179"/>
      <c r="AN53" s="180"/>
      <c r="AO53" s="180"/>
      <c r="AP53" s="181"/>
      <c r="AQ53" s="15"/>
      <c r="AR53" s="15"/>
      <c r="AS53" s="15"/>
      <c r="AT53" s="15"/>
      <c r="AU53" s="1"/>
      <c r="AV53" s="1"/>
      <c r="AW53" s="1"/>
      <c r="AX53" s="1"/>
      <c r="AY53" s="1"/>
      <c r="AZ53" s="1"/>
      <c r="BA53" s="1"/>
      <c r="BB53" s="1"/>
      <c r="BC53" s="1"/>
      <c r="BD53" s="1"/>
    </row>
    <row r="54" spans="1:56" ht="2.25" customHeight="1" x14ac:dyDescent="0.25">
      <c r="A54" s="3"/>
      <c r="B54" s="15"/>
      <c r="C54" s="15"/>
      <c r="D54" s="15"/>
      <c r="E54" s="15"/>
      <c r="F54" s="15"/>
      <c r="G54" s="15"/>
      <c r="H54" s="15"/>
      <c r="I54" s="15"/>
      <c r="J54" s="15"/>
      <c r="K54" s="15"/>
      <c r="L54" s="15"/>
      <c r="M54" s="15"/>
      <c r="N54" s="14"/>
      <c r="O54" s="15"/>
      <c r="P54" s="15"/>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15"/>
      <c r="AR54" s="15"/>
      <c r="AS54" s="15"/>
      <c r="AT54" s="15"/>
      <c r="AU54" s="1"/>
      <c r="AV54" s="1"/>
      <c r="AW54" s="1"/>
      <c r="AX54" s="1"/>
      <c r="AY54" s="1"/>
      <c r="AZ54" s="1"/>
      <c r="BA54" s="1"/>
      <c r="BB54" s="1"/>
      <c r="BC54" s="1"/>
      <c r="BD54" s="1"/>
    </row>
    <row r="55" spans="1:56" ht="15" customHeight="1" x14ac:dyDescent="0.25">
      <c r="A55" s="3"/>
      <c r="B55" s="173" t="s">
        <v>38</v>
      </c>
      <c r="C55" s="136"/>
      <c r="D55" s="136"/>
      <c r="E55" s="136"/>
      <c r="F55" s="136"/>
      <c r="G55" s="136"/>
      <c r="H55" s="136"/>
      <c r="I55" s="136"/>
      <c r="J55" s="136"/>
      <c r="K55" s="136"/>
      <c r="L55" s="136"/>
      <c r="M55" s="136"/>
      <c r="N55" s="136"/>
      <c r="O55" s="136"/>
      <c r="P55" s="15"/>
      <c r="Q55" s="179"/>
      <c r="R55" s="180"/>
      <c r="S55" s="180"/>
      <c r="T55" s="181"/>
      <c r="U55" s="35"/>
      <c r="V55" s="174"/>
      <c r="W55" s="177"/>
      <c r="X55" s="177"/>
      <c r="Y55" s="177"/>
      <c r="Z55" s="177"/>
      <c r="AA55" s="177"/>
      <c r="AB55" s="177"/>
      <c r="AC55" s="177"/>
      <c r="AD55" s="177"/>
      <c r="AE55" s="177"/>
      <c r="AF55" s="177"/>
      <c r="AG55" s="177"/>
      <c r="AH55" s="177"/>
      <c r="AI55" s="177"/>
      <c r="AJ55" s="177"/>
      <c r="AK55" s="177"/>
      <c r="AL55" s="177"/>
      <c r="AM55" s="177"/>
      <c r="AN55" s="177"/>
      <c r="AO55" s="177"/>
      <c r="AP55" s="178"/>
      <c r="AQ55" s="15"/>
      <c r="AR55" s="15"/>
      <c r="AS55" s="15"/>
      <c r="AT55" s="15"/>
      <c r="AU55" s="1"/>
      <c r="AV55" s="1"/>
      <c r="AW55" s="1"/>
      <c r="AX55" s="1"/>
      <c r="AY55" s="1"/>
      <c r="AZ55" s="1"/>
      <c r="BA55" s="1"/>
      <c r="BB55" s="1"/>
      <c r="BC55" s="1"/>
      <c r="BD55" s="1"/>
    </row>
    <row r="56" spans="1:56" ht="2.25" customHeight="1" x14ac:dyDescent="0.25">
      <c r="A56" s="3"/>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
      <c r="AV56" s="1"/>
      <c r="AW56" s="1"/>
      <c r="AX56" s="1"/>
      <c r="AY56" s="1"/>
      <c r="AZ56" s="1"/>
      <c r="BA56" s="1"/>
      <c r="BB56" s="1"/>
      <c r="BC56" s="1"/>
      <c r="BD56" s="1"/>
    </row>
    <row r="57" spans="1:56" ht="15" customHeight="1" x14ac:dyDescent="0.25">
      <c r="A57" s="3"/>
      <c r="B57" s="173" t="s">
        <v>39</v>
      </c>
      <c r="C57" s="136"/>
      <c r="D57" s="136"/>
      <c r="E57" s="136"/>
      <c r="F57" s="136"/>
      <c r="G57" s="136"/>
      <c r="H57" s="136"/>
      <c r="I57" s="136"/>
      <c r="J57" s="136"/>
      <c r="K57" s="136"/>
      <c r="L57" s="136"/>
      <c r="M57" s="136"/>
      <c r="N57" s="136"/>
      <c r="O57" s="136"/>
      <c r="P57" s="15"/>
      <c r="Q57" s="65"/>
      <c r="R57" s="66"/>
      <c r="S57" s="66"/>
      <c r="T57" s="66"/>
      <c r="U57" s="67"/>
      <c r="V57" s="66"/>
      <c r="W57" s="66"/>
      <c r="X57" s="66"/>
      <c r="Y57" s="67"/>
      <c r="Z57" s="66"/>
      <c r="AA57" s="66"/>
      <c r="AB57" s="66"/>
      <c r="AC57" s="36"/>
      <c r="AD57" s="36"/>
      <c r="AE57" s="36"/>
      <c r="AF57" s="36"/>
      <c r="AG57" s="36"/>
      <c r="AH57" s="36"/>
      <c r="AI57" s="36"/>
      <c r="AJ57" s="36"/>
      <c r="AK57" s="36"/>
      <c r="AL57" s="36"/>
      <c r="AM57" s="36"/>
      <c r="AN57" s="36"/>
      <c r="AO57" s="36"/>
      <c r="AP57" s="36"/>
      <c r="AQ57" s="15"/>
      <c r="AR57" s="15"/>
      <c r="AS57" s="15"/>
      <c r="AT57" s="15"/>
      <c r="AU57" s="1"/>
      <c r="AV57" s="1"/>
      <c r="AW57" s="1"/>
      <c r="AX57" s="1"/>
      <c r="AY57" s="1"/>
      <c r="AZ57" s="1"/>
      <c r="BA57" s="1"/>
      <c r="BB57" s="1"/>
      <c r="BC57" s="1"/>
      <c r="BD57" s="1"/>
    </row>
    <row r="58" spans="1:56" ht="15" customHeight="1" x14ac:dyDescent="0.25">
      <c r="A58" s="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
      <c r="AV58" s="1"/>
      <c r="AW58" s="1"/>
      <c r="AX58" s="1"/>
      <c r="AY58" s="1"/>
      <c r="AZ58" s="1"/>
      <c r="BA58" s="1"/>
      <c r="BB58" s="1"/>
      <c r="BC58" s="1"/>
      <c r="BD58" s="1"/>
    </row>
    <row r="59" spans="1:56" ht="15" customHeight="1" x14ac:dyDescent="0.25">
      <c r="A59" s="34">
        <v>5</v>
      </c>
      <c r="B59" s="171" t="s">
        <v>40</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5"/>
      <c r="AR59" s="15"/>
      <c r="AS59" s="15"/>
      <c r="AT59" s="15"/>
      <c r="AU59" s="1"/>
      <c r="AV59" s="1"/>
      <c r="AW59" s="1"/>
      <c r="AX59" s="1"/>
      <c r="AY59" s="1"/>
      <c r="AZ59" s="1"/>
      <c r="BA59" s="1"/>
      <c r="BB59" s="1"/>
      <c r="BC59" s="1"/>
      <c r="BD59" s="1"/>
    </row>
    <row r="60" spans="1:56" ht="15" customHeight="1" x14ac:dyDescent="0.25">
      <c r="A60" s="3"/>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
      <c r="AV60" s="1"/>
      <c r="AW60" s="1"/>
      <c r="AX60" s="1"/>
      <c r="AY60" s="1"/>
      <c r="AZ60" s="1"/>
      <c r="BA60" s="1"/>
      <c r="BB60" s="1"/>
      <c r="BC60" s="1"/>
      <c r="BD60" s="1"/>
    </row>
    <row r="61" spans="1:56" ht="15" customHeight="1" x14ac:dyDescent="0.25">
      <c r="A61" s="3"/>
      <c r="B61" s="173" t="s">
        <v>36</v>
      </c>
      <c r="C61" s="136"/>
      <c r="D61" s="136"/>
      <c r="E61" s="136"/>
      <c r="F61" s="136"/>
      <c r="G61" s="136"/>
      <c r="H61" s="136"/>
      <c r="I61" s="136"/>
      <c r="J61" s="136"/>
      <c r="K61" s="136"/>
      <c r="L61" s="136"/>
      <c r="M61" s="136"/>
      <c r="N61" s="136"/>
      <c r="O61" s="136"/>
      <c r="P61" s="15"/>
      <c r="Q61" s="182"/>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4"/>
      <c r="AQ61" s="15"/>
      <c r="AR61" s="15"/>
      <c r="AS61" s="15"/>
      <c r="AT61" s="15"/>
      <c r="AU61" s="1"/>
      <c r="AV61" s="1"/>
      <c r="AW61" s="1"/>
      <c r="AX61" s="1"/>
      <c r="AY61" s="1"/>
      <c r="AZ61" s="1"/>
      <c r="BA61" s="1"/>
      <c r="BB61" s="1"/>
      <c r="BC61" s="1"/>
      <c r="BD61" s="1"/>
    </row>
    <row r="62" spans="1:56" ht="2.25" customHeight="1" x14ac:dyDescent="0.25">
      <c r="A62" s="3"/>
      <c r="B62" s="15"/>
      <c r="C62" s="15"/>
      <c r="D62" s="15"/>
      <c r="E62" s="15"/>
      <c r="F62" s="15"/>
      <c r="G62" s="15"/>
      <c r="H62" s="15"/>
      <c r="I62" s="15"/>
      <c r="J62" s="15"/>
      <c r="K62" s="15"/>
      <c r="L62" s="15"/>
      <c r="M62" s="15"/>
      <c r="N62" s="14"/>
      <c r="O62" s="15"/>
      <c r="P62" s="15"/>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15"/>
      <c r="AR62" s="15"/>
      <c r="AS62" s="15"/>
      <c r="AT62" s="15"/>
      <c r="AU62" s="1"/>
      <c r="AV62" s="1"/>
      <c r="AW62" s="1"/>
      <c r="AX62" s="1"/>
      <c r="AY62" s="1"/>
      <c r="AZ62" s="1"/>
      <c r="BA62" s="1"/>
      <c r="BB62" s="1"/>
      <c r="BC62" s="1"/>
      <c r="BD62" s="1"/>
    </row>
    <row r="63" spans="1:56" ht="15" customHeight="1" x14ac:dyDescent="0.25">
      <c r="A63" s="3"/>
      <c r="B63" s="173" t="s">
        <v>37</v>
      </c>
      <c r="C63" s="136"/>
      <c r="D63" s="136"/>
      <c r="E63" s="136"/>
      <c r="F63" s="136"/>
      <c r="G63" s="136"/>
      <c r="H63" s="136"/>
      <c r="I63" s="136"/>
      <c r="J63" s="136"/>
      <c r="K63" s="136"/>
      <c r="L63" s="136"/>
      <c r="M63" s="136"/>
      <c r="N63" s="136"/>
      <c r="O63" s="136"/>
      <c r="P63" s="15"/>
      <c r="Q63" s="182"/>
      <c r="R63" s="233"/>
      <c r="S63" s="233"/>
      <c r="T63" s="233"/>
      <c r="U63" s="233"/>
      <c r="V63" s="233"/>
      <c r="W63" s="233"/>
      <c r="X63" s="233"/>
      <c r="Y63" s="233"/>
      <c r="Z63" s="233"/>
      <c r="AA63" s="233"/>
      <c r="AB63" s="233"/>
      <c r="AC63" s="233"/>
      <c r="AD63" s="233"/>
      <c r="AE63" s="233"/>
      <c r="AF63" s="233"/>
      <c r="AG63" s="233"/>
      <c r="AH63" s="233"/>
      <c r="AI63" s="233"/>
      <c r="AJ63" s="233"/>
      <c r="AK63" s="234"/>
      <c r="AL63" s="35"/>
      <c r="AM63" s="179"/>
      <c r="AN63" s="180"/>
      <c r="AO63" s="180"/>
      <c r="AP63" s="181"/>
      <c r="AQ63" s="15"/>
      <c r="AR63" s="15"/>
      <c r="AS63" s="15"/>
      <c r="AT63" s="15"/>
      <c r="AU63" s="1"/>
      <c r="AV63" s="1"/>
      <c r="AW63" s="1"/>
      <c r="AX63" s="1"/>
      <c r="AY63" s="1"/>
      <c r="AZ63" s="1"/>
      <c r="BA63" s="1"/>
      <c r="BB63" s="1"/>
      <c r="BC63" s="1"/>
      <c r="BD63" s="1"/>
    </row>
    <row r="64" spans="1:56" ht="2.25" customHeight="1" x14ac:dyDescent="0.25">
      <c r="A64" s="3"/>
      <c r="B64" s="15"/>
      <c r="C64" s="15"/>
      <c r="D64" s="15"/>
      <c r="E64" s="15"/>
      <c r="F64" s="15"/>
      <c r="G64" s="15"/>
      <c r="H64" s="15"/>
      <c r="I64" s="15"/>
      <c r="J64" s="15"/>
      <c r="K64" s="15"/>
      <c r="L64" s="15"/>
      <c r="M64" s="15"/>
      <c r="N64" s="14"/>
      <c r="O64" s="15"/>
      <c r="P64" s="15"/>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15"/>
      <c r="AR64" s="15"/>
      <c r="AS64" s="15"/>
      <c r="AT64" s="15"/>
      <c r="AU64" s="1"/>
      <c r="AV64" s="1"/>
      <c r="AW64" s="1"/>
      <c r="AX64" s="1"/>
      <c r="AY64" s="1"/>
      <c r="AZ64" s="1"/>
      <c r="BA64" s="1"/>
      <c r="BB64" s="1"/>
      <c r="BC64" s="1"/>
      <c r="BD64" s="1"/>
    </row>
    <row r="65" spans="1:56" ht="15" customHeight="1" x14ac:dyDescent="0.25">
      <c r="A65" s="3"/>
      <c r="B65" s="173" t="s">
        <v>38</v>
      </c>
      <c r="C65" s="136"/>
      <c r="D65" s="136"/>
      <c r="E65" s="136"/>
      <c r="F65" s="136"/>
      <c r="G65" s="136"/>
      <c r="H65" s="136"/>
      <c r="I65" s="136"/>
      <c r="J65" s="136"/>
      <c r="K65" s="136"/>
      <c r="L65" s="136"/>
      <c r="M65" s="136"/>
      <c r="N65" s="136"/>
      <c r="O65" s="136"/>
      <c r="P65" s="15"/>
      <c r="Q65" s="179"/>
      <c r="R65" s="180"/>
      <c r="S65" s="180"/>
      <c r="T65" s="181"/>
      <c r="U65" s="35"/>
      <c r="V65" s="182"/>
      <c r="W65" s="233"/>
      <c r="X65" s="233"/>
      <c r="Y65" s="233"/>
      <c r="Z65" s="233"/>
      <c r="AA65" s="233"/>
      <c r="AB65" s="233"/>
      <c r="AC65" s="233"/>
      <c r="AD65" s="233"/>
      <c r="AE65" s="233"/>
      <c r="AF65" s="233"/>
      <c r="AG65" s="233"/>
      <c r="AH65" s="233"/>
      <c r="AI65" s="233"/>
      <c r="AJ65" s="233"/>
      <c r="AK65" s="233"/>
      <c r="AL65" s="233"/>
      <c r="AM65" s="233"/>
      <c r="AN65" s="233"/>
      <c r="AO65" s="233"/>
      <c r="AP65" s="234"/>
      <c r="AQ65" s="15"/>
      <c r="AR65" s="15"/>
      <c r="AS65" s="15"/>
      <c r="AT65" s="15"/>
      <c r="AU65" s="1"/>
      <c r="AV65" s="1"/>
      <c r="AW65" s="1"/>
      <c r="AX65" s="1"/>
      <c r="AY65" s="1"/>
      <c r="AZ65" s="1"/>
      <c r="BA65" s="1"/>
      <c r="BB65" s="1"/>
      <c r="BC65" s="1"/>
      <c r="BD65" s="1"/>
    </row>
    <row r="66" spans="1:56" ht="15" customHeight="1" x14ac:dyDescent="0.25">
      <c r="A66" s="3"/>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
      <c r="AV66" s="1"/>
      <c r="AW66" s="1"/>
      <c r="AX66" s="1"/>
      <c r="AY66" s="1"/>
      <c r="AZ66" s="1"/>
      <c r="BA66" s="1"/>
      <c r="BB66" s="1"/>
      <c r="BC66" s="1"/>
      <c r="BD66" s="1"/>
    </row>
    <row r="67" spans="1:56" ht="15" customHeight="1" x14ac:dyDescent="0.25">
      <c r="A67" s="34">
        <v>6</v>
      </c>
      <c r="B67" s="171" t="s">
        <v>41</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5"/>
      <c r="AR67" s="15"/>
      <c r="AS67" s="15"/>
      <c r="AT67" s="15"/>
      <c r="AU67" s="1"/>
      <c r="AV67" s="1"/>
      <c r="AW67" s="1"/>
      <c r="AX67" s="1"/>
      <c r="AY67" s="1"/>
      <c r="AZ67" s="1"/>
      <c r="BA67" s="1"/>
      <c r="BB67" s="1"/>
      <c r="BC67" s="1"/>
      <c r="BD67" s="1"/>
    </row>
    <row r="68" spans="1:56" ht="15" customHeight="1" x14ac:dyDescent="0.25">
      <c r="A68" s="3"/>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
      <c r="AV68" s="1"/>
      <c r="AW68" s="1"/>
      <c r="AX68" s="1"/>
      <c r="AY68" s="1"/>
      <c r="AZ68" s="1"/>
      <c r="BA68" s="1"/>
      <c r="BB68" s="1"/>
      <c r="BC68" s="1"/>
      <c r="BD68" s="1"/>
    </row>
    <row r="69" spans="1:56" ht="15" customHeight="1" x14ac:dyDescent="0.25">
      <c r="A69" s="3"/>
      <c r="B69" s="173" t="s">
        <v>36</v>
      </c>
      <c r="C69" s="136"/>
      <c r="D69" s="136"/>
      <c r="E69" s="136"/>
      <c r="F69" s="136"/>
      <c r="G69" s="136"/>
      <c r="H69" s="136"/>
      <c r="I69" s="136"/>
      <c r="J69" s="136"/>
      <c r="K69" s="136"/>
      <c r="L69" s="136"/>
      <c r="M69" s="136"/>
      <c r="N69" s="136"/>
      <c r="O69" s="136"/>
      <c r="P69" s="15"/>
      <c r="Q69" s="174"/>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6"/>
      <c r="AQ69" s="15"/>
      <c r="AR69" s="15"/>
      <c r="AS69" s="15"/>
      <c r="AT69" s="15"/>
      <c r="AU69" s="1"/>
      <c r="AV69" s="1"/>
      <c r="AW69" s="1"/>
      <c r="AX69" s="1"/>
      <c r="AY69" s="1"/>
      <c r="AZ69" s="1"/>
      <c r="BA69" s="1"/>
      <c r="BB69" s="1"/>
      <c r="BC69" s="1"/>
      <c r="BD69" s="1"/>
    </row>
    <row r="70" spans="1:56" ht="2.25" customHeight="1" x14ac:dyDescent="0.25">
      <c r="A70" s="3"/>
      <c r="B70" s="15"/>
      <c r="C70" s="15"/>
      <c r="D70" s="15"/>
      <c r="E70" s="15"/>
      <c r="F70" s="15"/>
      <c r="G70" s="15"/>
      <c r="H70" s="15"/>
      <c r="I70" s="15"/>
      <c r="J70" s="15"/>
      <c r="K70" s="15"/>
      <c r="L70" s="15"/>
      <c r="M70" s="15"/>
      <c r="N70" s="14"/>
      <c r="O70" s="15"/>
      <c r="P70" s="15"/>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15"/>
      <c r="AR70" s="15"/>
      <c r="AS70" s="15"/>
      <c r="AT70" s="15"/>
      <c r="AU70" s="1"/>
      <c r="AV70" s="1"/>
      <c r="AW70" s="1"/>
      <c r="AX70" s="1"/>
      <c r="AY70" s="1"/>
      <c r="AZ70" s="1"/>
      <c r="BA70" s="1"/>
      <c r="BB70" s="1"/>
      <c r="BC70" s="1"/>
      <c r="BD70" s="1"/>
    </row>
    <row r="71" spans="1:56" ht="15" customHeight="1" x14ac:dyDescent="0.25">
      <c r="A71" s="3"/>
      <c r="B71" s="173" t="s">
        <v>37</v>
      </c>
      <c r="C71" s="136"/>
      <c r="D71" s="136"/>
      <c r="E71" s="136"/>
      <c r="F71" s="136"/>
      <c r="G71" s="136"/>
      <c r="H71" s="136"/>
      <c r="I71" s="136"/>
      <c r="J71" s="136"/>
      <c r="K71" s="136"/>
      <c r="L71" s="136"/>
      <c r="M71" s="136"/>
      <c r="N71" s="136"/>
      <c r="O71" s="136"/>
      <c r="P71" s="15"/>
      <c r="Q71" s="174"/>
      <c r="R71" s="177"/>
      <c r="S71" s="177"/>
      <c r="T71" s="177"/>
      <c r="U71" s="177"/>
      <c r="V71" s="177"/>
      <c r="W71" s="177"/>
      <c r="X71" s="177"/>
      <c r="Y71" s="177"/>
      <c r="Z71" s="177"/>
      <c r="AA71" s="177"/>
      <c r="AB71" s="177"/>
      <c r="AC71" s="177"/>
      <c r="AD71" s="177"/>
      <c r="AE71" s="177"/>
      <c r="AF71" s="177"/>
      <c r="AG71" s="177"/>
      <c r="AH71" s="177"/>
      <c r="AI71" s="177"/>
      <c r="AJ71" s="177"/>
      <c r="AK71" s="178"/>
      <c r="AL71" s="35"/>
      <c r="AM71" s="179"/>
      <c r="AN71" s="180"/>
      <c r="AO71" s="180"/>
      <c r="AP71" s="181"/>
      <c r="AQ71" s="15"/>
      <c r="AR71" s="15"/>
      <c r="AS71" s="15"/>
      <c r="AT71" s="15"/>
      <c r="AU71" s="1"/>
      <c r="AV71" s="1"/>
      <c r="AW71" s="1"/>
      <c r="AX71" s="1"/>
      <c r="AY71" s="1"/>
      <c r="AZ71" s="1"/>
      <c r="BA71" s="1"/>
      <c r="BB71" s="1"/>
      <c r="BC71" s="1"/>
      <c r="BD71" s="1"/>
    </row>
    <row r="72" spans="1:56" ht="2.25" customHeight="1" x14ac:dyDescent="0.25">
      <c r="A72" s="3"/>
      <c r="B72" s="15"/>
      <c r="C72" s="15"/>
      <c r="D72" s="15"/>
      <c r="E72" s="15"/>
      <c r="F72" s="15"/>
      <c r="G72" s="15"/>
      <c r="H72" s="15"/>
      <c r="I72" s="15"/>
      <c r="J72" s="15"/>
      <c r="K72" s="15"/>
      <c r="L72" s="15"/>
      <c r="M72" s="15"/>
      <c r="N72" s="14"/>
      <c r="O72" s="15"/>
      <c r="P72" s="15"/>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15"/>
      <c r="AR72" s="15"/>
      <c r="AS72" s="15"/>
      <c r="AT72" s="15"/>
      <c r="AU72" s="1"/>
      <c r="AV72" s="1"/>
      <c r="AW72" s="1"/>
      <c r="AX72" s="1"/>
      <c r="AY72" s="1"/>
      <c r="AZ72" s="1"/>
      <c r="BA72" s="1"/>
      <c r="BB72" s="1"/>
      <c r="BC72" s="1"/>
      <c r="BD72" s="1"/>
    </row>
    <row r="73" spans="1:56" ht="15" customHeight="1" x14ac:dyDescent="0.25">
      <c r="A73" s="3"/>
      <c r="B73" s="173" t="s">
        <v>38</v>
      </c>
      <c r="C73" s="136"/>
      <c r="D73" s="136"/>
      <c r="E73" s="136"/>
      <c r="F73" s="136"/>
      <c r="G73" s="136"/>
      <c r="H73" s="136"/>
      <c r="I73" s="136"/>
      <c r="J73" s="136"/>
      <c r="K73" s="136"/>
      <c r="L73" s="136"/>
      <c r="M73" s="136"/>
      <c r="N73" s="136"/>
      <c r="O73" s="136"/>
      <c r="P73" s="15"/>
      <c r="Q73" s="179"/>
      <c r="R73" s="180"/>
      <c r="S73" s="180"/>
      <c r="T73" s="181"/>
      <c r="U73" s="35"/>
      <c r="V73" s="174"/>
      <c r="W73" s="177"/>
      <c r="X73" s="177"/>
      <c r="Y73" s="177"/>
      <c r="Z73" s="177"/>
      <c r="AA73" s="177"/>
      <c r="AB73" s="177"/>
      <c r="AC73" s="177"/>
      <c r="AD73" s="177"/>
      <c r="AE73" s="177"/>
      <c r="AF73" s="177"/>
      <c r="AG73" s="177"/>
      <c r="AH73" s="177"/>
      <c r="AI73" s="177"/>
      <c r="AJ73" s="177"/>
      <c r="AK73" s="177"/>
      <c r="AL73" s="177"/>
      <c r="AM73" s="177"/>
      <c r="AN73" s="177"/>
      <c r="AO73" s="177"/>
      <c r="AP73" s="178"/>
      <c r="AQ73" s="15"/>
      <c r="AR73" s="15"/>
      <c r="AS73" s="15"/>
      <c r="AT73" s="15"/>
      <c r="AU73" s="1"/>
      <c r="AV73" s="1"/>
      <c r="AW73" s="1"/>
      <c r="AX73" s="1"/>
      <c r="AY73" s="1"/>
      <c r="AZ73" s="1"/>
      <c r="BA73" s="1"/>
      <c r="BB73" s="1"/>
      <c r="BC73" s="1"/>
      <c r="BD73" s="1"/>
    </row>
    <row r="74" spans="1:56" ht="2.25" customHeight="1" x14ac:dyDescent="0.25">
      <c r="A74" s="3"/>
      <c r="B74" s="15"/>
      <c r="C74" s="15"/>
      <c r="D74" s="15"/>
      <c r="E74" s="15"/>
      <c r="F74" s="15"/>
      <c r="G74" s="15"/>
      <c r="H74" s="15"/>
      <c r="I74" s="15"/>
      <c r="J74" s="15"/>
      <c r="K74" s="15"/>
      <c r="L74" s="15"/>
      <c r="M74" s="15"/>
      <c r="N74" s="15"/>
      <c r="O74" s="15"/>
      <c r="P74" s="15"/>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15"/>
      <c r="AR74" s="15"/>
      <c r="AS74" s="15"/>
      <c r="AT74" s="15"/>
      <c r="AU74" s="1"/>
      <c r="AV74" s="1"/>
      <c r="AW74" s="1"/>
      <c r="AX74" s="1"/>
      <c r="AY74" s="1"/>
      <c r="AZ74" s="1"/>
      <c r="BA74" s="1"/>
      <c r="BB74" s="1"/>
      <c r="BC74" s="1"/>
      <c r="BD74" s="1"/>
    </row>
    <row r="75" spans="1:56" ht="30" customHeight="1" x14ac:dyDescent="0.25">
      <c r="A75" s="3"/>
      <c r="B75" s="192" t="s">
        <v>42</v>
      </c>
      <c r="C75" s="136"/>
      <c r="D75" s="136"/>
      <c r="E75" s="136"/>
      <c r="F75" s="136"/>
      <c r="G75" s="136"/>
      <c r="H75" s="136"/>
      <c r="I75" s="136"/>
      <c r="J75" s="136"/>
      <c r="K75" s="136"/>
      <c r="L75" s="136"/>
      <c r="M75" s="136"/>
      <c r="N75" s="136"/>
      <c r="O75" s="136"/>
      <c r="P75" s="15"/>
      <c r="Q75" s="174"/>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6"/>
      <c r="AQ75" s="15"/>
      <c r="AR75" s="15"/>
      <c r="AS75" s="15"/>
      <c r="AT75" s="15"/>
      <c r="AU75" s="1"/>
      <c r="AV75" s="1"/>
      <c r="AW75" s="1"/>
      <c r="AX75" s="1"/>
      <c r="AY75" s="1"/>
      <c r="AZ75" s="1"/>
      <c r="BA75" s="1"/>
      <c r="BB75" s="1"/>
      <c r="BC75" s="1"/>
      <c r="BD75" s="1"/>
    </row>
    <row r="76" spans="1:56" ht="15" customHeight="1" x14ac:dyDescent="0.25">
      <c r="A76" s="3"/>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
      <c r="AV76" s="1"/>
      <c r="AW76" s="1"/>
      <c r="AX76" s="1"/>
      <c r="AY76" s="1"/>
      <c r="AZ76" s="1"/>
      <c r="BA76" s="1"/>
      <c r="BB76" s="1"/>
      <c r="BC76" s="1"/>
      <c r="BD76" s="1"/>
    </row>
    <row r="77" spans="1:56" ht="15" customHeight="1" x14ac:dyDescent="0.25">
      <c r="A77" s="34">
        <v>7</v>
      </c>
      <c r="B77" s="171" t="s">
        <v>43</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5"/>
      <c r="AR77" s="15"/>
      <c r="AS77" s="15"/>
      <c r="AT77" s="15"/>
      <c r="AU77" s="1"/>
      <c r="AV77" s="1"/>
      <c r="AW77" s="1"/>
      <c r="AX77" s="1"/>
      <c r="AY77" s="1"/>
      <c r="AZ77" s="1"/>
      <c r="BA77" s="1"/>
      <c r="BB77" s="1"/>
      <c r="BC77" s="1"/>
      <c r="BD77" s="1"/>
    </row>
    <row r="78" spans="1:56" ht="15" customHeight="1" x14ac:dyDescent="0.25">
      <c r="A78" s="3"/>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
      <c r="AV78" s="1"/>
      <c r="AW78" s="1"/>
      <c r="AX78" s="1"/>
      <c r="AY78" s="1"/>
      <c r="AZ78" s="1"/>
      <c r="BA78" s="1"/>
      <c r="BB78" s="1"/>
      <c r="BC78" s="1"/>
      <c r="BD78" s="1"/>
    </row>
    <row r="79" spans="1:56" ht="15" customHeight="1" x14ac:dyDescent="0.25">
      <c r="A79" s="3"/>
      <c r="B79" s="141" t="s">
        <v>44</v>
      </c>
      <c r="C79" s="136"/>
      <c r="D79" s="136"/>
      <c r="E79" s="136"/>
      <c r="F79" s="136"/>
      <c r="G79" s="136"/>
      <c r="H79" s="136"/>
      <c r="I79" s="136"/>
      <c r="J79" s="136"/>
      <c r="K79" s="136"/>
      <c r="L79" s="136"/>
      <c r="M79" s="136"/>
      <c r="N79" s="136"/>
      <c r="O79" s="136"/>
      <c r="P79" s="15"/>
      <c r="Q79" s="193"/>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6"/>
      <c r="AQ79" s="23"/>
      <c r="AR79" s="15"/>
      <c r="AS79" s="15"/>
      <c r="AT79" s="15"/>
      <c r="AU79" s="1"/>
      <c r="AV79" s="1"/>
      <c r="AW79" s="1"/>
      <c r="AX79" s="1"/>
      <c r="AY79" s="1"/>
      <c r="AZ79" s="1"/>
      <c r="BA79" s="1"/>
      <c r="BB79" s="1"/>
      <c r="BC79" s="1"/>
      <c r="BD79" s="1"/>
    </row>
    <row r="80" spans="1:56" ht="2.25" customHeight="1" x14ac:dyDescent="0.25">
      <c r="A80" s="3"/>
      <c r="B80" s="15"/>
      <c r="C80" s="15"/>
      <c r="D80" s="15"/>
      <c r="E80" s="15"/>
      <c r="F80" s="15"/>
      <c r="G80" s="15"/>
      <c r="H80" s="15"/>
      <c r="I80" s="15"/>
      <c r="J80" s="15"/>
      <c r="K80" s="15"/>
      <c r="L80" s="15"/>
      <c r="M80" s="15"/>
      <c r="N80" s="15"/>
      <c r="O80" s="15"/>
      <c r="P80" s="1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3"/>
      <c r="AR80" s="15"/>
      <c r="AS80" s="15"/>
      <c r="AT80" s="15"/>
      <c r="AU80" s="1"/>
      <c r="AV80" s="1"/>
      <c r="AW80" s="1"/>
      <c r="AX80" s="1"/>
      <c r="AY80" s="1"/>
      <c r="AZ80" s="1"/>
      <c r="BA80" s="1"/>
      <c r="BB80" s="1"/>
      <c r="BC80" s="1"/>
      <c r="BD80" s="1"/>
    </row>
    <row r="81" spans="1:56" ht="15" customHeight="1" x14ac:dyDescent="0.25">
      <c r="A81" s="3"/>
      <c r="B81" s="141" t="s">
        <v>37</v>
      </c>
      <c r="C81" s="136"/>
      <c r="D81" s="136"/>
      <c r="E81" s="136"/>
      <c r="F81" s="136"/>
      <c r="G81" s="136"/>
      <c r="H81" s="136"/>
      <c r="I81" s="136"/>
      <c r="J81" s="136"/>
      <c r="K81" s="136"/>
      <c r="L81" s="136"/>
      <c r="M81" s="136"/>
      <c r="N81" s="136"/>
      <c r="O81" s="136"/>
      <c r="P81" s="15"/>
      <c r="Q81" s="174"/>
      <c r="R81" s="177"/>
      <c r="S81" s="177"/>
      <c r="T81" s="177"/>
      <c r="U81" s="177"/>
      <c r="V81" s="177"/>
      <c r="W81" s="177"/>
      <c r="X81" s="177"/>
      <c r="Y81" s="177"/>
      <c r="Z81" s="177"/>
      <c r="AA81" s="177"/>
      <c r="AB81" s="177"/>
      <c r="AC81" s="177"/>
      <c r="AD81" s="177"/>
      <c r="AE81" s="177"/>
      <c r="AF81" s="177"/>
      <c r="AG81" s="177"/>
      <c r="AH81" s="177"/>
      <c r="AI81" s="177"/>
      <c r="AJ81" s="177"/>
      <c r="AK81" s="178"/>
      <c r="AL81" s="35"/>
      <c r="AM81" s="179"/>
      <c r="AN81" s="180"/>
      <c r="AO81" s="180"/>
      <c r="AP81" s="181"/>
      <c r="AQ81" s="23"/>
      <c r="AR81" s="15"/>
      <c r="AS81" s="15"/>
      <c r="AT81" s="15"/>
      <c r="AU81" s="1"/>
      <c r="AV81" s="1"/>
      <c r="AW81" s="1"/>
      <c r="AX81" s="1"/>
      <c r="AY81" s="1"/>
      <c r="AZ81" s="1"/>
      <c r="BA81" s="1"/>
      <c r="BB81" s="1"/>
      <c r="BC81" s="1"/>
      <c r="BD81" s="1"/>
    </row>
    <row r="82" spans="1:56" ht="2.25" customHeight="1" x14ac:dyDescent="0.25">
      <c r="A82" s="3"/>
      <c r="B82" s="15"/>
      <c r="C82" s="15"/>
      <c r="D82" s="15"/>
      <c r="E82" s="15"/>
      <c r="F82" s="15"/>
      <c r="G82" s="15"/>
      <c r="H82" s="15"/>
      <c r="I82" s="15"/>
      <c r="J82" s="15"/>
      <c r="K82" s="15"/>
      <c r="L82" s="15"/>
      <c r="M82" s="15"/>
      <c r="N82" s="15"/>
      <c r="O82" s="15"/>
      <c r="P82" s="1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3"/>
      <c r="AR82" s="15"/>
      <c r="AS82" s="15"/>
      <c r="AT82" s="15"/>
      <c r="AU82" s="1"/>
      <c r="AV82" s="1"/>
      <c r="AW82" s="1"/>
      <c r="AX82" s="1"/>
      <c r="AY82" s="1"/>
      <c r="AZ82" s="1"/>
      <c r="BA82" s="1"/>
      <c r="BB82" s="1"/>
      <c r="BC82" s="1"/>
      <c r="BD82" s="1"/>
    </row>
    <row r="83" spans="1:56" ht="15" customHeight="1" x14ac:dyDescent="0.25">
      <c r="A83" s="3"/>
      <c r="B83" s="141" t="s">
        <v>38</v>
      </c>
      <c r="C83" s="136"/>
      <c r="D83" s="136"/>
      <c r="E83" s="136"/>
      <c r="F83" s="136"/>
      <c r="G83" s="136"/>
      <c r="H83" s="136"/>
      <c r="I83" s="136"/>
      <c r="J83" s="136"/>
      <c r="K83" s="136"/>
      <c r="L83" s="136"/>
      <c r="M83" s="136"/>
      <c r="N83" s="136"/>
      <c r="O83" s="136"/>
      <c r="P83" s="15"/>
      <c r="Q83" s="179"/>
      <c r="R83" s="180"/>
      <c r="S83" s="180"/>
      <c r="T83" s="181"/>
      <c r="U83" s="35"/>
      <c r="V83" s="174"/>
      <c r="W83" s="177"/>
      <c r="X83" s="177"/>
      <c r="Y83" s="177"/>
      <c r="Z83" s="177"/>
      <c r="AA83" s="177"/>
      <c r="AB83" s="177"/>
      <c r="AC83" s="177"/>
      <c r="AD83" s="177"/>
      <c r="AE83" s="177"/>
      <c r="AF83" s="177"/>
      <c r="AG83" s="177"/>
      <c r="AH83" s="177"/>
      <c r="AI83" s="177"/>
      <c r="AJ83" s="177"/>
      <c r="AK83" s="177"/>
      <c r="AL83" s="177"/>
      <c r="AM83" s="177"/>
      <c r="AN83" s="177"/>
      <c r="AO83" s="177"/>
      <c r="AP83" s="178"/>
      <c r="AQ83" s="23"/>
      <c r="AR83" s="15"/>
      <c r="AS83" s="15"/>
      <c r="AT83" s="15"/>
      <c r="AU83" s="1"/>
      <c r="AV83" s="1"/>
      <c r="AW83" s="1"/>
      <c r="AX83" s="1"/>
      <c r="AY83" s="1"/>
      <c r="AZ83" s="1"/>
      <c r="BA83" s="1"/>
      <c r="BB83" s="1"/>
      <c r="BC83" s="1"/>
      <c r="BD83" s="1"/>
    </row>
    <row r="84" spans="1:56" ht="2.25" customHeight="1" x14ac:dyDescent="0.25">
      <c r="A84" s="3"/>
      <c r="B84" s="14"/>
      <c r="C84" s="15"/>
      <c r="D84" s="15"/>
      <c r="E84" s="15"/>
      <c r="F84" s="15"/>
      <c r="G84" s="15"/>
      <c r="H84" s="15"/>
      <c r="I84" s="15"/>
      <c r="J84" s="15"/>
      <c r="K84" s="15"/>
      <c r="L84" s="15"/>
      <c r="M84" s="15"/>
      <c r="N84" s="15"/>
      <c r="O84" s="15"/>
      <c r="P84" s="15"/>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23"/>
      <c r="AR84" s="15"/>
      <c r="AS84" s="15"/>
      <c r="AT84" s="15"/>
      <c r="AU84" s="1"/>
      <c r="AV84" s="1"/>
      <c r="AW84" s="1"/>
      <c r="AX84" s="1"/>
      <c r="AY84" s="1"/>
      <c r="AZ84" s="1"/>
      <c r="BA84" s="1"/>
      <c r="BB84" s="1"/>
      <c r="BC84" s="1"/>
      <c r="BD84" s="1"/>
    </row>
    <row r="85" spans="1:56" ht="15" customHeight="1" x14ac:dyDescent="0.25">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5"/>
      <c r="AR85" s="15"/>
      <c r="AS85" s="15"/>
      <c r="AT85" s="15"/>
      <c r="AU85" s="1"/>
      <c r="AV85" s="1"/>
      <c r="AW85" s="1"/>
      <c r="AX85" s="1"/>
      <c r="AY85" s="1"/>
      <c r="AZ85" s="1"/>
      <c r="BA85" s="1"/>
      <c r="BB85" s="1"/>
      <c r="BC85" s="1"/>
      <c r="BD85" s="1"/>
    </row>
    <row r="86" spans="1:56" ht="15" customHeight="1" x14ac:dyDescent="0.25">
      <c r="A86" s="34">
        <v>8</v>
      </c>
      <c r="B86" s="171" t="s">
        <v>45</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5"/>
      <c r="AR86" s="15"/>
      <c r="AS86" s="15"/>
      <c r="AT86" s="15"/>
      <c r="AU86" s="1"/>
      <c r="AV86" s="1"/>
      <c r="AW86" s="1"/>
      <c r="AX86" s="1"/>
      <c r="AY86" s="1"/>
      <c r="AZ86" s="1"/>
      <c r="BA86" s="1"/>
      <c r="BB86" s="1"/>
      <c r="BC86" s="1"/>
      <c r="BD86" s="1"/>
    </row>
    <row r="87" spans="1:56" ht="2.25" customHeight="1" x14ac:dyDescent="0.25">
      <c r="A87" s="3"/>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
      <c r="AV87" s="1"/>
      <c r="AW87" s="1"/>
      <c r="AX87" s="1"/>
      <c r="AY87" s="1"/>
      <c r="AZ87" s="1"/>
      <c r="BA87" s="1"/>
      <c r="BB87" s="1"/>
      <c r="BC87" s="1"/>
      <c r="BD87" s="1"/>
    </row>
    <row r="88" spans="1:56" ht="45" customHeight="1" x14ac:dyDescent="0.25">
      <c r="A88" s="3"/>
      <c r="B88" s="139" t="s">
        <v>46</v>
      </c>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5"/>
      <c r="AR88" s="15"/>
      <c r="AS88" s="15"/>
      <c r="AT88" s="15"/>
      <c r="AU88" s="1"/>
      <c r="AV88" s="1"/>
      <c r="AW88" s="1"/>
      <c r="AX88" s="1"/>
      <c r="AY88" s="1"/>
      <c r="AZ88" s="1"/>
      <c r="BA88" s="1"/>
      <c r="BB88" s="1"/>
      <c r="BC88" s="1"/>
      <c r="BD88" s="1"/>
    </row>
    <row r="89" spans="1:56" ht="15" customHeight="1" x14ac:dyDescent="0.25">
      <c r="A89" s="3"/>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
      <c r="AV89" s="1"/>
      <c r="AW89" s="1"/>
      <c r="AX89" s="1"/>
      <c r="AY89" s="1"/>
      <c r="AZ89" s="1"/>
      <c r="BA89" s="1"/>
      <c r="BB89" s="1"/>
      <c r="BC89" s="1"/>
      <c r="BD89" s="1"/>
    </row>
    <row r="90" spans="1:56" ht="15" customHeight="1" x14ac:dyDescent="0.25">
      <c r="A90" s="3"/>
      <c r="B90" s="141" t="s">
        <v>47</v>
      </c>
      <c r="C90" s="136"/>
      <c r="D90" s="136"/>
      <c r="E90" s="136"/>
      <c r="F90" s="136"/>
      <c r="G90" s="136"/>
      <c r="H90" s="136"/>
      <c r="I90" s="136"/>
      <c r="J90" s="136"/>
      <c r="K90" s="136"/>
      <c r="L90" s="136"/>
      <c r="M90" s="136"/>
      <c r="N90" s="136"/>
      <c r="O90" s="136"/>
      <c r="P90" s="15"/>
      <c r="Q90" s="185"/>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7"/>
      <c r="AQ90" s="23"/>
      <c r="AR90" s="15"/>
      <c r="AS90" s="15"/>
      <c r="AT90" s="15"/>
      <c r="AU90" s="1"/>
      <c r="AV90" s="1"/>
      <c r="AW90" s="1"/>
      <c r="AX90" s="1"/>
      <c r="AY90" s="1"/>
      <c r="AZ90" s="1"/>
      <c r="BA90" s="1"/>
      <c r="BB90" s="1"/>
      <c r="BC90" s="1"/>
      <c r="BD90" s="1"/>
    </row>
    <row r="91" spans="1:56" ht="2.25" customHeight="1" x14ac:dyDescent="0.25">
      <c r="A91" s="3"/>
      <c r="B91" s="15"/>
      <c r="C91" s="15"/>
      <c r="D91" s="15"/>
      <c r="E91" s="15"/>
      <c r="F91" s="15"/>
      <c r="G91" s="15"/>
      <c r="H91" s="15"/>
      <c r="I91" s="15"/>
      <c r="J91" s="15"/>
      <c r="K91" s="15"/>
      <c r="L91" s="15"/>
      <c r="M91" s="15"/>
      <c r="N91" s="15"/>
      <c r="O91" s="15"/>
      <c r="P91" s="14"/>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15"/>
      <c r="AR91" s="15"/>
      <c r="AS91" s="15"/>
      <c r="AT91" s="15"/>
      <c r="AU91" s="1"/>
      <c r="AV91" s="1"/>
      <c r="AW91" s="1"/>
      <c r="AX91" s="1"/>
      <c r="AY91" s="1"/>
      <c r="AZ91" s="1"/>
      <c r="BA91" s="1"/>
      <c r="BB91" s="1"/>
      <c r="BC91" s="1"/>
      <c r="BD91" s="1"/>
    </row>
    <row r="92" spans="1:56" ht="15" customHeight="1" x14ac:dyDescent="0.25">
      <c r="A92" s="3"/>
      <c r="B92" s="141" t="s">
        <v>48</v>
      </c>
      <c r="C92" s="136"/>
      <c r="D92" s="136"/>
      <c r="E92" s="136"/>
      <c r="F92" s="136"/>
      <c r="G92" s="136"/>
      <c r="H92" s="136"/>
      <c r="I92" s="136"/>
      <c r="J92" s="136"/>
      <c r="K92" s="136"/>
      <c r="L92" s="136"/>
      <c r="M92" s="136"/>
      <c r="N92" s="136"/>
      <c r="O92" s="136"/>
      <c r="P92" s="15"/>
      <c r="Q92" s="185"/>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7"/>
      <c r="AQ92" s="23"/>
      <c r="AR92" s="15"/>
      <c r="AS92" s="15"/>
      <c r="AT92" s="15"/>
      <c r="AU92" s="1"/>
      <c r="AV92" s="1"/>
      <c r="AW92" s="1"/>
      <c r="AX92" s="1"/>
      <c r="AY92" s="1"/>
      <c r="AZ92" s="1"/>
      <c r="BA92" s="1"/>
      <c r="BB92" s="1"/>
      <c r="BC92" s="1"/>
      <c r="BD92" s="1"/>
    </row>
    <row r="93" spans="1:56" ht="2.25" customHeight="1" x14ac:dyDescent="0.25">
      <c r="A93" s="3"/>
      <c r="B93" s="15"/>
      <c r="C93" s="15"/>
      <c r="D93" s="15"/>
      <c r="E93" s="15"/>
      <c r="F93" s="15"/>
      <c r="G93" s="15"/>
      <c r="H93" s="15"/>
      <c r="I93" s="15"/>
      <c r="J93" s="15"/>
      <c r="K93" s="15"/>
      <c r="L93" s="15"/>
      <c r="M93" s="15"/>
      <c r="N93" s="15"/>
      <c r="O93" s="15"/>
      <c r="P93" s="14"/>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23"/>
      <c r="AR93" s="15"/>
      <c r="AS93" s="15"/>
      <c r="AT93" s="15"/>
      <c r="AU93" s="1"/>
      <c r="AV93" s="1"/>
      <c r="AW93" s="1"/>
      <c r="AX93" s="1"/>
      <c r="AY93" s="1"/>
      <c r="AZ93" s="1"/>
      <c r="BA93" s="1"/>
      <c r="BB93" s="1"/>
      <c r="BC93" s="1"/>
      <c r="BD93" s="1"/>
    </row>
    <row r="94" spans="1:56" ht="15" customHeight="1" x14ac:dyDescent="0.25">
      <c r="A94" s="3"/>
      <c r="B94" s="141" t="s">
        <v>49</v>
      </c>
      <c r="C94" s="136"/>
      <c r="D94" s="136"/>
      <c r="E94" s="136"/>
      <c r="F94" s="136"/>
      <c r="G94" s="136"/>
      <c r="H94" s="136"/>
      <c r="I94" s="136"/>
      <c r="J94" s="136"/>
      <c r="K94" s="136"/>
      <c r="L94" s="136"/>
      <c r="M94" s="136"/>
      <c r="N94" s="136"/>
      <c r="O94" s="136"/>
      <c r="P94" s="15"/>
      <c r="Q94" s="185"/>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7"/>
      <c r="AQ94" s="23"/>
      <c r="AR94" s="15"/>
      <c r="AS94" s="15"/>
      <c r="AT94" s="15"/>
      <c r="AU94" s="1"/>
      <c r="AV94" s="1"/>
      <c r="AW94" s="1"/>
      <c r="AX94" s="1"/>
      <c r="AY94" s="1"/>
      <c r="AZ94" s="1"/>
      <c r="BA94" s="1"/>
      <c r="BB94" s="1"/>
      <c r="BC94" s="1"/>
      <c r="BD94" s="1"/>
    </row>
    <row r="95" spans="1:56" ht="2.25" customHeight="1" x14ac:dyDescent="0.25">
      <c r="A95" s="3"/>
      <c r="B95" s="15"/>
      <c r="C95" s="15"/>
      <c r="D95" s="15"/>
      <c r="E95" s="15"/>
      <c r="F95" s="15"/>
      <c r="G95" s="15"/>
      <c r="H95" s="15"/>
      <c r="I95" s="15"/>
      <c r="J95" s="15"/>
      <c r="K95" s="15"/>
      <c r="L95" s="15"/>
      <c r="M95" s="15"/>
      <c r="N95" s="15"/>
      <c r="O95" s="15"/>
      <c r="P95" s="14"/>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15"/>
      <c r="AR95" s="15"/>
      <c r="AS95" s="15"/>
      <c r="AT95" s="15"/>
      <c r="AU95" s="1"/>
      <c r="AV95" s="1"/>
      <c r="AW95" s="1"/>
      <c r="AX95" s="1"/>
      <c r="AY95" s="1"/>
      <c r="AZ95" s="1"/>
      <c r="BA95" s="1"/>
      <c r="BB95" s="1"/>
      <c r="BC95" s="1"/>
      <c r="BD95" s="1"/>
    </row>
    <row r="96" spans="1:56" ht="15" customHeight="1" x14ac:dyDescent="0.25">
      <c r="A96" s="3"/>
      <c r="B96" s="141" t="s">
        <v>50</v>
      </c>
      <c r="C96" s="136"/>
      <c r="D96" s="136"/>
      <c r="E96" s="136"/>
      <c r="F96" s="136"/>
      <c r="G96" s="136"/>
      <c r="H96" s="136"/>
      <c r="I96" s="136"/>
      <c r="J96" s="136"/>
      <c r="K96" s="136"/>
      <c r="L96" s="136"/>
      <c r="M96" s="136"/>
      <c r="N96" s="136"/>
      <c r="O96" s="136"/>
      <c r="P96" s="15"/>
      <c r="Q96" s="188"/>
      <c r="R96" s="189"/>
      <c r="S96" s="189"/>
      <c r="T96" s="189"/>
      <c r="U96" s="189"/>
      <c r="V96" s="190"/>
      <c r="W96" s="191" t="s">
        <v>51</v>
      </c>
      <c r="X96" s="191"/>
      <c r="Y96" s="48"/>
      <c r="Z96" s="188"/>
      <c r="AA96" s="189"/>
      <c r="AB96" s="189"/>
      <c r="AC96" s="189"/>
      <c r="AD96" s="189"/>
      <c r="AE96" s="190"/>
      <c r="AF96" s="191" t="s">
        <v>52</v>
      </c>
      <c r="AG96" s="191"/>
      <c r="AH96" s="48"/>
      <c r="AI96" s="188"/>
      <c r="AJ96" s="189"/>
      <c r="AK96" s="189"/>
      <c r="AL96" s="189"/>
      <c r="AM96" s="189"/>
      <c r="AN96" s="190"/>
      <c r="AO96" s="191" t="s">
        <v>53</v>
      </c>
      <c r="AP96" s="191"/>
      <c r="AQ96" s="15"/>
      <c r="AR96" s="15"/>
      <c r="AS96" s="15"/>
      <c r="AT96" s="15"/>
      <c r="AU96" s="1"/>
      <c r="AV96" s="1"/>
      <c r="AW96" s="1"/>
      <c r="AX96" s="1"/>
      <c r="AY96" s="1"/>
      <c r="AZ96" s="1"/>
      <c r="BA96" s="1"/>
      <c r="BB96" s="1"/>
      <c r="BC96" s="1"/>
      <c r="BD96" s="1"/>
    </row>
    <row r="97" spans="1:56" ht="15" customHeight="1" x14ac:dyDescent="0.25">
      <c r="A97" s="3"/>
      <c r="B97" s="15"/>
      <c r="C97" s="15"/>
      <c r="D97" s="15"/>
      <c r="E97" s="15"/>
      <c r="F97" s="15"/>
      <c r="G97" s="15"/>
      <c r="H97" s="15"/>
      <c r="I97" s="15"/>
      <c r="J97" s="15"/>
      <c r="K97" s="15"/>
      <c r="L97" s="15"/>
      <c r="M97" s="15"/>
      <c r="N97" s="15"/>
      <c r="O97" s="15"/>
      <c r="P97" s="14"/>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
      <c r="AV97" s="1"/>
      <c r="AW97" s="1"/>
      <c r="AX97" s="1"/>
      <c r="AY97" s="1"/>
      <c r="AZ97" s="1"/>
      <c r="BA97" s="1"/>
      <c r="BB97" s="1"/>
      <c r="BC97" s="1"/>
      <c r="BD97" s="1"/>
    </row>
    <row r="98" spans="1:56" ht="15" customHeight="1" x14ac:dyDescent="0.25">
      <c r="A98" s="3"/>
      <c r="B98" s="141" t="s">
        <v>54</v>
      </c>
      <c r="C98" s="141"/>
      <c r="D98" s="141"/>
      <c r="E98" s="141"/>
      <c r="F98" s="141"/>
      <c r="G98" s="141"/>
      <c r="H98" s="141"/>
      <c r="I98" s="141"/>
      <c r="J98" s="141"/>
      <c r="K98" s="141"/>
      <c r="L98" s="141"/>
      <c r="M98" s="141"/>
      <c r="N98" s="141"/>
      <c r="O98" s="141"/>
      <c r="P98" s="15"/>
      <c r="Q98" s="15" t="s">
        <v>55</v>
      </c>
      <c r="R98" s="37"/>
      <c r="S98" s="76"/>
      <c r="T98" s="76"/>
      <c r="U98" s="15"/>
      <c r="V98" s="15" t="s">
        <v>56</v>
      </c>
      <c r="W98" s="15"/>
      <c r="X98" s="37"/>
      <c r="Y98" s="76"/>
      <c r="Z98" s="76"/>
      <c r="AA98" s="23"/>
      <c r="AB98" s="15" t="s">
        <v>57</v>
      </c>
      <c r="AC98" s="37"/>
      <c r="AD98" s="76"/>
      <c r="AE98" s="76"/>
      <c r="AF98" s="76"/>
      <c r="AG98" s="76"/>
      <c r="AH98" s="15"/>
      <c r="AI98" s="15"/>
      <c r="AJ98" s="15"/>
      <c r="AK98" s="15"/>
      <c r="AL98" s="38"/>
      <c r="AM98" s="38"/>
      <c r="AN98" s="38"/>
      <c r="AO98" s="38"/>
      <c r="AP98" s="38"/>
      <c r="AQ98" s="23"/>
      <c r="AR98" s="15"/>
      <c r="AS98" s="15"/>
      <c r="AT98" s="15"/>
      <c r="AU98" s="1"/>
      <c r="AV98" s="1"/>
      <c r="AW98" s="1"/>
      <c r="AX98" s="1"/>
      <c r="AY98" s="1"/>
      <c r="AZ98" s="1"/>
      <c r="BA98" s="1"/>
      <c r="BB98" s="1"/>
      <c r="BC98" s="1"/>
      <c r="BD98" s="1"/>
    </row>
    <row r="99" spans="1:56" ht="2.25" customHeight="1" x14ac:dyDescent="0.25">
      <c r="A99" s="3"/>
      <c r="B99" s="15"/>
      <c r="C99" s="15"/>
      <c r="D99" s="15"/>
      <c r="E99" s="15"/>
      <c r="F99" s="15"/>
      <c r="G99" s="15"/>
      <c r="H99" s="15"/>
      <c r="I99" s="15"/>
      <c r="J99" s="15"/>
      <c r="K99" s="15"/>
      <c r="L99" s="15"/>
      <c r="M99" s="15"/>
      <c r="N99" s="15"/>
      <c r="O99" s="15"/>
      <c r="P99" s="14"/>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
      <c r="AV99" s="1"/>
      <c r="AW99" s="1"/>
      <c r="AX99" s="1"/>
      <c r="AY99" s="1"/>
      <c r="AZ99" s="1"/>
      <c r="BA99" s="1"/>
      <c r="BB99" s="1"/>
      <c r="BC99" s="1"/>
      <c r="BD99" s="1"/>
    </row>
    <row r="100" spans="1:56" ht="15" customHeight="1" x14ac:dyDescent="0.25">
      <c r="A100" s="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
      <c r="AV100" s="1"/>
      <c r="AW100" s="1"/>
      <c r="AX100" s="1"/>
      <c r="AY100" s="1"/>
      <c r="AZ100" s="1"/>
      <c r="BA100" s="1"/>
      <c r="BB100" s="1"/>
      <c r="BC100" s="1"/>
      <c r="BD100" s="1"/>
    </row>
    <row r="101" spans="1:56" ht="15" customHeight="1" x14ac:dyDescent="0.25">
      <c r="A101" s="34">
        <v>9</v>
      </c>
      <c r="B101" s="150" t="s">
        <v>58</v>
      </c>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5"/>
      <c r="AR101" s="15"/>
      <c r="AS101" s="15"/>
      <c r="AT101" s="15"/>
      <c r="AU101" s="1"/>
      <c r="AV101" s="1"/>
      <c r="AW101" s="1"/>
      <c r="AX101" s="1"/>
      <c r="AY101" s="1"/>
      <c r="AZ101" s="1"/>
      <c r="BA101" s="1"/>
      <c r="BB101" s="1"/>
      <c r="BC101" s="1"/>
      <c r="BD101" s="1"/>
    </row>
    <row r="102" spans="1:56" ht="2.25" customHeight="1" x14ac:dyDescent="0.25">
      <c r="A102" s="3"/>
      <c r="B102" s="15"/>
      <c r="C102" s="15"/>
      <c r="D102" s="15"/>
      <c r="E102" s="15"/>
      <c r="F102" s="15"/>
      <c r="G102" s="15"/>
      <c r="H102" s="15"/>
      <c r="I102" s="15"/>
      <c r="J102" s="15"/>
      <c r="K102" s="15"/>
      <c r="L102" s="15"/>
      <c r="M102" s="15"/>
      <c r="N102" s="15"/>
      <c r="O102" s="15"/>
      <c r="P102" s="14"/>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
      <c r="AV102" s="1"/>
      <c r="AW102" s="1"/>
      <c r="AX102" s="1"/>
      <c r="AY102" s="1"/>
      <c r="AZ102" s="1"/>
      <c r="BA102" s="1"/>
      <c r="BB102" s="1"/>
      <c r="BC102" s="1"/>
      <c r="BD102" s="1"/>
    </row>
    <row r="103" spans="1:56" ht="15" customHeight="1" x14ac:dyDescent="0.25">
      <c r="A103" s="3"/>
      <c r="B103" s="15"/>
      <c r="C103" s="136" t="s">
        <v>59</v>
      </c>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5"/>
      <c r="AR103" s="15"/>
      <c r="AS103" s="15"/>
      <c r="AT103" s="15"/>
      <c r="AU103" s="1"/>
      <c r="AV103" s="1"/>
      <c r="AW103" s="1"/>
      <c r="AX103" s="1"/>
      <c r="AY103" s="1"/>
      <c r="AZ103" s="1"/>
      <c r="BA103" s="1"/>
      <c r="BB103" s="1"/>
      <c r="BC103" s="1"/>
      <c r="BD103" s="1"/>
    </row>
    <row r="104" spans="1:56" ht="2.25" customHeight="1" x14ac:dyDescent="0.25">
      <c r="A104" s="3"/>
      <c r="B104" s="15"/>
      <c r="C104" s="15"/>
      <c r="D104" s="15"/>
      <c r="E104" s="15"/>
      <c r="F104" s="15"/>
      <c r="G104" s="15"/>
      <c r="H104" s="15"/>
      <c r="I104" s="15"/>
      <c r="J104" s="15"/>
      <c r="K104" s="15"/>
      <c r="L104" s="15"/>
      <c r="M104" s="15"/>
      <c r="N104" s="15"/>
      <c r="O104" s="15"/>
      <c r="P104" s="14"/>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
      <c r="AV104" s="1"/>
      <c r="AW104" s="1"/>
      <c r="AX104" s="1"/>
      <c r="AY104" s="1"/>
      <c r="AZ104" s="1"/>
      <c r="BA104" s="1"/>
      <c r="BB104" s="1"/>
      <c r="BC104" s="1"/>
      <c r="BD104" s="1"/>
    </row>
    <row r="105" spans="1:56" ht="15" customHeight="1" x14ac:dyDescent="0.25">
      <c r="A105" s="3"/>
      <c r="B105" s="15"/>
      <c r="C105" s="136" t="s">
        <v>60</v>
      </c>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5"/>
      <c r="AR105" s="15"/>
      <c r="AS105" s="15"/>
      <c r="AT105" s="15"/>
      <c r="AU105" s="1"/>
      <c r="AV105" s="1"/>
      <c r="AW105" s="1"/>
      <c r="AX105" s="1"/>
      <c r="AY105" s="1"/>
      <c r="AZ105" s="1"/>
      <c r="BA105" s="1"/>
      <c r="BB105" s="1"/>
      <c r="BC105" s="1"/>
      <c r="BD105" s="1"/>
    </row>
    <row r="106" spans="1:56" ht="15" customHeight="1" x14ac:dyDescent="0.25">
      <c r="A106" s="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
      <c r="AV106" s="1"/>
      <c r="AW106" s="1"/>
      <c r="AX106" s="1"/>
      <c r="AY106" s="1"/>
      <c r="AZ106" s="1"/>
      <c r="BA106" s="1"/>
      <c r="BB106" s="1"/>
      <c r="BC106" s="1"/>
      <c r="BD106" s="1"/>
    </row>
    <row r="107" spans="1:56" ht="15" customHeight="1" x14ac:dyDescent="0.25">
      <c r="A107" s="34">
        <v>10</v>
      </c>
      <c r="B107" s="171" t="s">
        <v>61</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5"/>
      <c r="AR107" s="15"/>
      <c r="AS107" s="15"/>
      <c r="AT107" s="15"/>
      <c r="AU107" s="1"/>
      <c r="AV107" s="1"/>
      <c r="AW107" s="1"/>
      <c r="AX107" s="1"/>
      <c r="AY107" s="1"/>
      <c r="AZ107" s="1"/>
      <c r="BA107" s="1"/>
      <c r="BB107" s="1"/>
      <c r="BC107" s="1"/>
      <c r="BD107" s="1"/>
    </row>
    <row r="108" spans="1:56" ht="15" customHeight="1" x14ac:dyDescent="0.25">
      <c r="A108" s="3"/>
      <c r="B108" s="139" t="s">
        <v>62</v>
      </c>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5"/>
      <c r="AR108" s="15"/>
      <c r="AS108" s="15"/>
      <c r="AT108" s="15"/>
      <c r="AU108" s="1"/>
      <c r="AV108" s="1"/>
      <c r="AW108" s="1"/>
      <c r="AX108" s="1"/>
      <c r="AY108" s="1"/>
      <c r="AZ108" s="1"/>
      <c r="BA108" s="1"/>
      <c r="BB108" s="1"/>
      <c r="BC108" s="1"/>
      <c r="BD108" s="1"/>
    </row>
    <row r="109" spans="1:56" ht="15" customHeight="1" x14ac:dyDescent="0.25">
      <c r="A109" s="3"/>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5"/>
      <c r="AR109" s="15"/>
      <c r="AS109" s="15"/>
      <c r="AT109" s="15"/>
      <c r="AU109" s="1"/>
      <c r="AV109" s="1"/>
      <c r="AW109" s="1"/>
      <c r="AX109" s="1"/>
      <c r="AY109" s="1"/>
      <c r="AZ109" s="1"/>
      <c r="BA109" s="1"/>
      <c r="BB109" s="1"/>
      <c r="BC109" s="1"/>
      <c r="BD109" s="1"/>
    </row>
    <row r="110" spans="1:56" ht="15" customHeight="1" x14ac:dyDescent="0.25">
      <c r="A110" s="3"/>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5"/>
      <c r="AR110" s="15"/>
      <c r="AS110" s="15"/>
      <c r="AT110" s="15"/>
      <c r="AU110" s="1"/>
      <c r="AV110" s="1"/>
      <c r="AW110" s="1"/>
      <c r="AX110" s="1"/>
      <c r="AY110" s="1"/>
      <c r="AZ110" s="1"/>
      <c r="BA110" s="1"/>
      <c r="BB110" s="1"/>
      <c r="BC110" s="1"/>
      <c r="BD110" s="1"/>
    </row>
    <row r="111" spans="1:56" ht="15" customHeight="1" x14ac:dyDescent="0.25">
      <c r="A111" s="3"/>
      <c r="B111" s="15"/>
      <c r="C111" s="136" t="s">
        <v>63</v>
      </c>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5"/>
      <c r="AR111" s="15"/>
      <c r="AS111" s="15"/>
      <c r="AT111" s="15"/>
      <c r="AU111" s="1"/>
      <c r="AV111" s="1"/>
      <c r="AW111" s="1"/>
      <c r="AX111" s="1"/>
      <c r="AY111" s="1"/>
      <c r="AZ111" s="1"/>
      <c r="BA111" s="1"/>
      <c r="BB111" s="1"/>
      <c r="BC111" s="1"/>
      <c r="BD111" s="1"/>
    </row>
    <row r="112" spans="1:56" ht="2.25" customHeight="1" x14ac:dyDescent="0.25">
      <c r="A112" s="3"/>
      <c r="B112" s="15"/>
      <c r="C112" s="15"/>
      <c r="D112" s="15"/>
      <c r="E112" s="15"/>
      <c r="F112" s="15"/>
      <c r="G112" s="15"/>
      <c r="H112" s="15"/>
      <c r="I112" s="15"/>
      <c r="J112" s="15"/>
      <c r="K112" s="15"/>
      <c r="L112" s="15"/>
      <c r="M112" s="15"/>
      <c r="N112" s="15"/>
      <c r="O112" s="15"/>
      <c r="P112" s="14"/>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
      <c r="AV112" s="1"/>
      <c r="AW112" s="1"/>
      <c r="AX112" s="1"/>
      <c r="AY112" s="1"/>
      <c r="AZ112" s="1"/>
      <c r="BA112" s="1"/>
      <c r="BB112" s="1"/>
      <c r="BC112" s="1"/>
      <c r="BD112" s="1"/>
    </row>
    <row r="113" spans="1:56" ht="15" customHeight="1" x14ac:dyDescent="0.25">
      <c r="A113" s="3"/>
      <c r="B113" s="15"/>
      <c r="C113" s="136" t="s">
        <v>64</v>
      </c>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5"/>
      <c r="AR113" s="15"/>
      <c r="AS113" s="15"/>
      <c r="AT113" s="15"/>
      <c r="AU113" s="1"/>
      <c r="AV113" s="1"/>
      <c r="AW113" s="1"/>
      <c r="AX113" s="1"/>
      <c r="AY113" s="1"/>
      <c r="AZ113" s="1"/>
      <c r="BA113" s="1"/>
      <c r="BB113" s="1"/>
      <c r="BC113" s="1"/>
      <c r="BD113" s="1"/>
    </row>
    <row r="114" spans="1:56" ht="15" customHeight="1" x14ac:dyDescent="0.25">
      <c r="A114" s="3"/>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
      <c r="AV114" s="1"/>
      <c r="AW114" s="1"/>
      <c r="AX114" s="1"/>
      <c r="AY114" s="1"/>
      <c r="AZ114" s="1"/>
      <c r="BA114" s="1"/>
      <c r="BB114" s="1"/>
      <c r="BC114" s="1"/>
      <c r="BD114" s="1"/>
    </row>
    <row r="115" spans="1:56" ht="15" customHeight="1" x14ac:dyDescent="0.25">
      <c r="A115" s="34">
        <v>11</v>
      </c>
      <c r="B115" s="171" t="s">
        <v>65</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5"/>
      <c r="AR115" s="15"/>
      <c r="AS115" s="15"/>
      <c r="AT115" s="15"/>
      <c r="AU115" s="1"/>
      <c r="AV115" s="1"/>
      <c r="AW115" s="1"/>
      <c r="AX115" s="1"/>
      <c r="AY115" s="1"/>
      <c r="AZ115" s="1"/>
      <c r="BA115" s="1"/>
      <c r="BB115" s="1"/>
      <c r="BC115" s="1"/>
      <c r="BD115" s="1"/>
    </row>
    <row r="116" spans="1:56" ht="15" customHeight="1" x14ac:dyDescent="0.25">
      <c r="A116" s="34"/>
      <c r="B116" s="20"/>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
      <c r="AV116" s="1"/>
      <c r="AW116" s="1"/>
      <c r="AX116" s="1"/>
      <c r="AY116" s="1"/>
      <c r="AZ116" s="1"/>
      <c r="BA116" s="1"/>
      <c r="BB116" s="1"/>
      <c r="BC116" s="1"/>
      <c r="BD116" s="1"/>
    </row>
    <row r="117" spans="1:56" ht="15" customHeight="1" x14ac:dyDescent="0.25">
      <c r="A117" s="3"/>
      <c r="B117" s="131" t="s">
        <v>66</v>
      </c>
      <c r="C117" s="136"/>
      <c r="D117" s="136"/>
      <c r="E117" s="136"/>
      <c r="F117" s="136"/>
      <c r="G117" s="136"/>
      <c r="H117" s="136"/>
      <c r="I117" s="136"/>
      <c r="J117" s="136"/>
      <c r="K117" s="136"/>
      <c r="L117" s="136"/>
      <c r="M117" s="136"/>
      <c r="N117" s="136"/>
      <c r="O117" s="136"/>
      <c r="P117" s="15"/>
      <c r="Q117" s="174"/>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6"/>
      <c r="AQ117" s="15"/>
      <c r="AR117" s="15"/>
      <c r="AS117" s="15"/>
      <c r="AT117" s="15"/>
      <c r="AU117" s="1"/>
      <c r="AV117" s="1"/>
      <c r="AW117" s="1"/>
      <c r="AX117" s="1"/>
      <c r="AY117" s="1"/>
      <c r="AZ117" s="1"/>
      <c r="BA117" s="1"/>
      <c r="BB117" s="1"/>
      <c r="BC117" s="1"/>
      <c r="BD117" s="1"/>
    </row>
    <row r="118" spans="1:56" ht="2.25" customHeight="1" x14ac:dyDescent="0.25">
      <c r="A118" s="3"/>
      <c r="B118" s="15"/>
      <c r="C118" s="15"/>
      <c r="D118" s="15"/>
      <c r="E118" s="15"/>
      <c r="F118" s="15"/>
      <c r="G118" s="15"/>
      <c r="H118" s="15"/>
      <c r="I118" s="15"/>
      <c r="J118" s="15"/>
      <c r="K118" s="15"/>
      <c r="L118" s="15"/>
      <c r="M118" s="15"/>
      <c r="N118" s="15"/>
      <c r="O118" s="15"/>
      <c r="P118" s="15"/>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15"/>
      <c r="AR118" s="15"/>
      <c r="AS118" s="15"/>
      <c r="AT118" s="15"/>
      <c r="AU118" s="1"/>
      <c r="AV118" s="1"/>
      <c r="AW118" s="1"/>
      <c r="AX118" s="1"/>
      <c r="AY118" s="1"/>
      <c r="AZ118" s="1"/>
      <c r="BA118" s="1"/>
      <c r="BB118" s="1"/>
      <c r="BC118" s="1"/>
      <c r="BD118" s="1"/>
    </row>
    <row r="119" spans="1:56" ht="15" customHeight="1" x14ac:dyDescent="0.25">
      <c r="A119" s="3"/>
      <c r="B119" s="131" t="s">
        <v>37</v>
      </c>
      <c r="C119" s="136"/>
      <c r="D119" s="136"/>
      <c r="E119" s="136"/>
      <c r="F119" s="136"/>
      <c r="G119" s="136"/>
      <c r="H119" s="136"/>
      <c r="I119" s="136"/>
      <c r="J119" s="136"/>
      <c r="K119" s="136"/>
      <c r="L119" s="136"/>
      <c r="M119" s="136"/>
      <c r="N119" s="136"/>
      <c r="O119" s="136"/>
      <c r="P119" s="15"/>
      <c r="Q119" s="174"/>
      <c r="R119" s="177"/>
      <c r="S119" s="177"/>
      <c r="T119" s="177"/>
      <c r="U119" s="177"/>
      <c r="V119" s="177"/>
      <c r="W119" s="177"/>
      <c r="X119" s="177"/>
      <c r="Y119" s="177"/>
      <c r="Z119" s="177"/>
      <c r="AA119" s="177"/>
      <c r="AB119" s="177"/>
      <c r="AC119" s="177"/>
      <c r="AD119" s="177"/>
      <c r="AE119" s="177"/>
      <c r="AF119" s="177"/>
      <c r="AG119" s="177"/>
      <c r="AH119" s="177"/>
      <c r="AI119" s="177"/>
      <c r="AJ119" s="177"/>
      <c r="AK119" s="178"/>
      <c r="AL119" s="35"/>
      <c r="AM119" s="179"/>
      <c r="AN119" s="180"/>
      <c r="AO119" s="180"/>
      <c r="AP119" s="181"/>
      <c r="AQ119" s="15"/>
      <c r="AR119" s="15"/>
      <c r="AS119" s="15"/>
      <c r="AT119" s="15"/>
      <c r="AU119" s="1"/>
      <c r="AV119" s="1"/>
      <c r="AW119" s="1"/>
      <c r="AX119" s="1"/>
      <c r="AY119" s="1"/>
      <c r="AZ119" s="1"/>
      <c r="BA119" s="1"/>
      <c r="BB119" s="1"/>
      <c r="BC119" s="1"/>
      <c r="BD119" s="1"/>
    </row>
    <row r="120" spans="1:56" ht="2.25" customHeight="1" x14ac:dyDescent="0.25">
      <c r="A120" s="3"/>
      <c r="B120" s="15"/>
      <c r="C120" s="15"/>
      <c r="D120" s="15"/>
      <c r="E120" s="15"/>
      <c r="F120" s="15"/>
      <c r="G120" s="15"/>
      <c r="H120" s="15"/>
      <c r="I120" s="15"/>
      <c r="J120" s="15"/>
      <c r="K120" s="15"/>
      <c r="L120" s="15"/>
      <c r="M120" s="15"/>
      <c r="N120" s="15"/>
      <c r="O120" s="15"/>
      <c r="P120" s="15"/>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15"/>
      <c r="AR120" s="15"/>
      <c r="AS120" s="15"/>
      <c r="AT120" s="15"/>
      <c r="AU120" s="1"/>
      <c r="AV120" s="1"/>
      <c r="AW120" s="1"/>
      <c r="AX120" s="1"/>
      <c r="AY120" s="1"/>
      <c r="AZ120" s="1"/>
      <c r="BA120" s="1"/>
      <c r="BB120" s="1"/>
      <c r="BC120" s="1"/>
      <c r="BD120" s="1"/>
    </row>
    <row r="121" spans="1:56" ht="15" customHeight="1" x14ac:dyDescent="0.25">
      <c r="A121" s="3"/>
      <c r="B121" s="131" t="s">
        <v>38</v>
      </c>
      <c r="C121" s="136"/>
      <c r="D121" s="136"/>
      <c r="E121" s="136"/>
      <c r="F121" s="136"/>
      <c r="G121" s="136"/>
      <c r="H121" s="136"/>
      <c r="I121" s="136"/>
      <c r="J121" s="136"/>
      <c r="K121" s="136"/>
      <c r="L121" s="136"/>
      <c r="M121" s="136"/>
      <c r="N121" s="136"/>
      <c r="O121" s="136"/>
      <c r="P121" s="15"/>
      <c r="Q121" s="179"/>
      <c r="R121" s="180"/>
      <c r="S121" s="180"/>
      <c r="T121" s="181"/>
      <c r="U121" s="35"/>
      <c r="V121" s="174"/>
      <c r="W121" s="177"/>
      <c r="X121" s="177"/>
      <c r="Y121" s="177"/>
      <c r="Z121" s="177"/>
      <c r="AA121" s="177"/>
      <c r="AB121" s="177"/>
      <c r="AC121" s="177"/>
      <c r="AD121" s="177"/>
      <c r="AE121" s="177"/>
      <c r="AF121" s="177"/>
      <c r="AG121" s="177"/>
      <c r="AH121" s="177"/>
      <c r="AI121" s="177"/>
      <c r="AJ121" s="177"/>
      <c r="AK121" s="177"/>
      <c r="AL121" s="177"/>
      <c r="AM121" s="177"/>
      <c r="AN121" s="177"/>
      <c r="AO121" s="177"/>
      <c r="AP121" s="178"/>
      <c r="AQ121" s="15"/>
      <c r="AR121" s="15"/>
      <c r="AS121" s="15"/>
      <c r="AT121" s="15"/>
      <c r="AU121" s="1"/>
      <c r="AV121" s="1"/>
      <c r="AW121" s="1"/>
      <c r="AX121" s="1"/>
      <c r="AY121" s="1"/>
      <c r="AZ121" s="1"/>
      <c r="BA121" s="1"/>
      <c r="BB121" s="1"/>
      <c r="BC121" s="1"/>
      <c r="BD121" s="1"/>
    </row>
    <row r="122" spans="1:56" ht="2.25" customHeight="1" x14ac:dyDescent="0.25">
      <c r="A122" s="3"/>
      <c r="B122" s="15"/>
      <c r="C122" s="15"/>
      <c r="D122" s="15"/>
      <c r="E122" s="15"/>
      <c r="F122" s="15"/>
      <c r="G122" s="15"/>
      <c r="H122" s="15"/>
      <c r="I122" s="15"/>
      <c r="J122" s="15"/>
      <c r="K122" s="15"/>
      <c r="L122" s="15"/>
      <c r="M122" s="15"/>
      <c r="N122" s="15"/>
      <c r="O122" s="15"/>
      <c r="P122" s="15"/>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15"/>
      <c r="AR122" s="15"/>
      <c r="AS122" s="15"/>
      <c r="AT122" s="15"/>
      <c r="AU122" s="1"/>
      <c r="AV122" s="1"/>
      <c r="AW122" s="1"/>
      <c r="AX122" s="1"/>
      <c r="AY122" s="1"/>
      <c r="AZ122" s="1"/>
      <c r="BA122" s="1"/>
      <c r="BB122" s="1"/>
      <c r="BC122" s="1"/>
      <c r="BD122" s="1"/>
    </row>
    <row r="123" spans="1:56" ht="15" customHeight="1" x14ac:dyDescent="0.25">
      <c r="A123" s="3"/>
      <c r="B123" s="131" t="s">
        <v>67</v>
      </c>
      <c r="C123" s="136"/>
      <c r="D123" s="136"/>
      <c r="E123" s="136"/>
      <c r="F123" s="136"/>
      <c r="G123" s="136"/>
      <c r="H123" s="136"/>
      <c r="I123" s="136"/>
      <c r="J123" s="136"/>
      <c r="K123" s="136"/>
      <c r="L123" s="136"/>
      <c r="M123" s="136"/>
      <c r="N123" s="136"/>
      <c r="O123" s="136"/>
      <c r="P123" s="15"/>
      <c r="Q123" s="174"/>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6"/>
      <c r="AQ123" s="15"/>
      <c r="AR123" s="15"/>
      <c r="AS123" s="15"/>
      <c r="AT123" s="15"/>
      <c r="AU123" s="1"/>
      <c r="AV123" s="1"/>
      <c r="AW123" s="1"/>
      <c r="AX123" s="1"/>
      <c r="AY123" s="1"/>
      <c r="AZ123" s="1"/>
      <c r="BA123" s="1"/>
      <c r="BB123" s="1"/>
      <c r="BC123" s="1"/>
      <c r="BD123" s="1"/>
    </row>
    <row r="124" spans="1:56" ht="2.25" customHeight="1" x14ac:dyDescent="0.25">
      <c r="A124" s="3"/>
      <c r="B124" s="15"/>
      <c r="C124" s="15"/>
      <c r="D124" s="15"/>
      <c r="E124" s="15"/>
      <c r="F124" s="15"/>
      <c r="G124" s="15"/>
      <c r="H124" s="15"/>
      <c r="I124" s="15"/>
      <c r="J124" s="15"/>
      <c r="K124" s="15"/>
      <c r="L124" s="15"/>
      <c r="M124" s="15"/>
      <c r="N124" s="15"/>
      <c r="O124" s="15"/>
      <c r="P124" s="15"/>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15"/>
      <c r="AR124" s="15"/>
      <c r="AS124" s="15"/>
      <c r="AT124" s="15"/>
      <c r="AU124" s="1"/>
      <c r="AV124" s="1"/>
      <c r="AW124" s="1"/>
      <c r="AX124" s="1"/>
      <c r="AY124" s="1"/>
      <c r="AZ124" s="1"/>
      <c r="BA124" s="1"/>
      <c r="BB124" s="1"/>
      <c r="BC124" s="1"/>
      <c r="BD124" s="1"/>
    </row>
    <row r="125" spans="1:56" ht="15" customHeight="1" x14ac:dyDescent="0.25">
      <c r="A125" s="3"/>
      <c r="B125" s="131" t="s">
        <v>68</v>
      </c>
      <c r="C125" s="136"/>
      <c r="D125" s="136"/>
      <c r="E125" s="136"/>
      <c r="F125" s="136"/>
      <c r="G125" s="136"/>
      <c r="H125" s="136"/>
      <c r="I125" s="136"/>
      <c r="J125" s="136"/>
      <c r="K125" s="136"/>
      <c r="L125" s="136"/>
      <c r="M125" s="136"/>
      <c r="N125" s="136"/>
      <c r="O125" s="136"/>
      <c r="P125" s="15"/>
      <c r="Q125" s="174"/>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6"/>
      <c r="AQ125" s="15"/>
      <c r="AR125" s="15"/>
      <c r="AS125" s="15"/>
      <c r="AT125" s="15"/>
      <c r="AU125" s="1"/>
      <c r="AV125" s="1"/>
      <c r="AW125" s="1"/>
      <c r="AX125" s="1"/>
      <c r="AY125" s="1"/>
      <c r="AZ125" s="1"/>
      <c r="BA125" s="1"/>
      <c r="BB125" s="1"/>
      <c r="BC125" s="1"/>
      <c r="BD125" s="1"/>
    </row>
    <row r="126" spans="1:56" ht="2.25" customHeight="1" x14ac:dyDescent="0.25">
      <c r="A126" s="3"/>
      <c r="B126" s="15"/>
      <c r="C126" s="15"/>
      <c r="D126" s="15"/>
      <c r="E126" s="15"/>
      <c r="F126" s="15"/>
      <c r="G126" s="15"/>
      <c r="H126" s="15"/>
      <c r="I126" s="15"/>
      <c r="J126" s="15"/>
      <c r="K126" s="15"/>
      <c r="L126" s="15"/>
      <c r="M126" s="15"/>
      <c r="N126" s="15"/>
      <c r="O126" s="15"/>
      <c r="P126" s="15"/>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15"/>
      <c r="AR126" s="15"/>
      <c r="AS126" s="15"/>
      <c r="AT126" s="15"/>
      <c r="AU126" s="1"/>
      <c r="AV126" s="1"/>
      <c r="AW126" s="1"/>
      <c r="AX126" s="1"/>
      <c r="AY126" s="1"/>
      <c r="AZ126" s="1"/>
      <c r="BA126" s="1"/>
      <c r="BB126" s="1"/>
      <c r="BC126" s="1"/>
      <c r="BD126" s="1"/>
    </row>
    <row r="127" spans="1:56" ht="15" customHeight="1" x14ac:dyDescent="0.25">
      <c r="A127" s="3"/>
      <c r="B127" s="131" t="s">
        <v>69</v>
      </c>
      <c r="C127" s="136"/>
      <c r="D127" s="136"/>
      <c r="E127" s="136"/>
      <c r="F127" s="136"/>
      <c r="G127" s="136"/>
      <c r="H127" s="136"/>
      <c r="I127" s="136"/>
      <c r="J127" s="136"/>
      <c r="K127" s="136"/>
      <c r="L127" s="136"/>
      <c r="M127" s="136"/>
      <c r="N127" s="136"/>
      <c r="O127" s="136"/>
      <c r="P127" s="15"/>
      <c r="Q127" s="174"/>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6"/>
      <c r="AQ127" s="15"/>
      <c r="AR127" s="15"/>
      <c r="AS127" s="15"/>
      <c r="AT127" s="15"/>
      <c r="AU127" s="1"/>
      <c r="AV127" s="1"/>
      <c r="AW127" s="1"/>
      <c r="AX127" s="1"/>
      <c r="AY127" s="1"/>
      <c r="AZ127" s="1"/>
      <c r="BA127" s="1"/>
      <c r="BB127" s="1"/>
      <c r="BC127" s="1"/>
      <c r="BD127" s="1"/>
    </row>
    <row r="128" spans="1:56" ht="15" customHeight="1" x14ac:dyDescent="0.25">
      <c r="A128" s="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
      <c r="AV128" s="1"/>
      <c r="AW128" s="1"/>
      <c r="AX128" s="1"/>
      <c r="AY128" s="1"/>
      <c r="AZ128" s="1"/>
      <c r="BA128" s="1"/>
      <c r="BB128" s="1"/>
      <c r="BC128" s="1"/>
      <c r="BD128" s="1"/>
    </row>
    <row r="129" spans="1:56" ht="15" customHeight="1" x14ac:dyDescent="0.25">
      <c r="A129" s="3">
        <v>12</v>
      </c>
      <c r="B129" s="140" t="s">
        <v>70</v>
      </c>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5"/>
      <c r="AR129" s="15"/>
      <c r="AS129" s="15"/>
      <c r="AT129" s="15"/>
      <c r="AU129" s="1"/>
      <c r="AV129" s="1"/>
      <c r="AW129" s="1"/>
      <c r="AX129" s="1"/>
      <c r="AY129" s="1"/>
      <c r="AZ129" s="1"/>
      <c r="BA129" s="1"/>
      <c r="BB129" s="1"/>
      <c r="BC129" s="1"/>
      <c r="BD129" s="1"/>
    </row>
    <row r="130" spans="1:56" ht="15" customHeight="1" x14ac:dyDescent="0.25">
      <c r="A130" s="3"/>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5"/>
      <c r="AR130" s="15"/>
      <c r="AS130" s="15"/>
      <c r="AT130" s="15"/>
      <c r="AU130" s="1"/>
      <c r="AV130" s="1"/>
      <c r="AW130" s="1"/>
      <c r="AX130" s="1"/>
      <c r="AY130" s="1"/>
      <c r="AZ130" s="1"/>
      <c r="BA130" s="1"/>
      <c r="BB130" s="1"/>
      <c r="BC130" s="1"/>
      <c r="BD130" s="1"/>
    </row>
    <row r="131" spans="1:56" ht="15" customHeight="1" x14ac:dyDescent="0.25">
      <c r="A131" s="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
      <c r="AV131" s="1"/>
      <c r="AW131" s="1"/>
      <c r="AX131" s="1"/>
      <c r="AY131" s="1"/>
      <c r="AZ131" s="1"/>
      <c r="BA131" s="1"/>
      <c r="BB131" s="1"/>
      <c r="BC131" s="1"/>
      <c r="BD131" s="1"/>
    </row>
    <row r="132" spans="1:56" ht="15" customHeight="1" x14ac:dyDescent="0.25">
      <c r="A132" s="3"/>
      <c r="B132" s="15"/>
      <c r="C132" s="131" t="s">
        <v>71</v>
      </c>
      <c r="D132" s="136"/>
      <c r="E132" s="136"/>
      <c r="F132" s="136"/>
      <c r="G132" s="136"/>
      <c r="H132" s="15"/>
      <c r="I132" s="68"/>
      <c r="J132" s="68"/>
      <c r="K132" s="68"/>
      <c r="L132" s="69"/>
      <c r="M132" s="68"/>
      <c r="N132" s="68"/>
      <c r="O132" s="68"/>
      <c r="P132" s="69"/>
      <c r="Q132" s="68"/>
      <c r="R132" s="68"/>
      <c r="S132" s="68"/>
      <c r="T132" s="69"/>
      <c r="U132" s="68"/>
      <c r="V132" s="68"/>
      <c r="W132" s="68"/>
      <c r="X132" s="69"/>
      <c r="Y132" s="100"/>
      <c r="Z132" s="15"/>
      <c r="AA132" s="15"/>
      <c r="AB132" s="15"/>
      <c r="AC132" s="23"/>
      <c r="AD132" s="23"/>
      <c r="AE132" s="23"/>
      <c r="AF132" s="23"/>
      <c r="AG132" s="23"/>
      <c r="AH132" s="23"/>
      <c r="AI132" s="23"/>
      <c r="AJ132" s="23"/>
      <c r="AK132" s="23"/>
      <c r="AL132" s="23"/>
      <c r="AM132" s="23"/>
      <c r="AN132" s="23"/>
      <c r="AO132" s="23"/>
      <c r="AP132" s="23"/>
      <c r="AQ132" s="15"/>
      <c r="AR132" s="15"/>
      <c r="AS132" s="15"/>
      <c r="AT132" s="15"/>
      <c r="AU132" s="1"/>
      <c r="AV132" s="1"/>
      <c r="AW132" s="1"/>
      <c r="AX132" s="1"/>
      <c r="AY132" s="1"/>
      <c r="AZ132" s="1"/>
      <c r="BA132" s="1"/>
      <c r="BB132" s="1"/>
      <c r="BC132" s="1"/>
      <c r="BD132" s="1"/>
    </row>
    <row r="133" spans="1:56" ht="2.25" customHeight="1" x14ac:dyDescent="0.25">
      <c r="A133" s="3"/>
      <c r="B133" s="15"/>
      <c r="C133" s="15"/>
      <c r="D133" s="15"/>
      <c r="E133" s="15"/>
      <c r="F133" s="15"/>
      <c r="G133" s="15"/>
      <c r="H133" s="15"/>
      <c r="I133" s="19"/>
      <c r="J133" s="19"/>
      <c r="K133" s="19"/>
      <c r="L133" s="19"/>
      <c r="M133" s="19"/>
      <c r="N133" s="19"/>
      <c r="O133" s="19"/>
      <c r="P133" s="19"/>
      <c r="Q133" s="19"/>
      <c r="R133" s="19"/>
      <c r="S133" s="19"/>
      <c r="T133" s="19"/>
      <c r="U133" s="19"/>
      <c r="V133" s="19"/>
      <c r="W133" s="19"/>
      <c r="X133" s="19"/>
      <c r="Y133" s="100"/>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
      <c r="AV133" s="1"/>
      <c r="AW133" s="1"/>
      <c r="AX133" s="1"/>
      <c r="AY133" s="1"/>
      <c r="AZ133" s="1"/>
      <c r="BA133" s="1"/>
      <c r="BB133" s="1"/>
      <c r="BC133" s="1"/>
      <c r="BD133" s="1"/>
    </row>
    <row r="134" spans="1:56" ht="15" customHeight="1" x14ac:dyDescent="0.25">
      <c r="A134" s="3"/>
      <c r="B134" s="15"/>
      <c r="C134" s="131" t="s">
        <v>72</v>
      </c>
      <c r="D134" s="136"/>
      <c r="E134" s="136"/>
      <c r="F134" s="136"/>
      <c r="G134" s="136"/>
      <c r="H134" s="15"/>
      <c r="I134" s="68"/>
      <c r="J134" s="68"/>
      <c r="K134" s="68"/>
      <c r="L134" s="69"/>
      <c r="M134" s="68"/>
      <c r="N134" s="68"/>
      <c r="O134" s="68"/>
      <c r="P134" s="69"/>
      <c r="Q134" s="19"/>
      <c r="R134" s="19"/>
      <c r="S134" s="19"/>
      <c r="T134" s="19"/>
      <c r="U134" s="19"/>
      <c r="V134" s="19"/>
      <c r="W134" s="19"/>
      <c r="X134" s="19"/>
      <c r="Y134" s="19"/>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
      <c r="AV134" s="1"/>
      <c r="AW134" s="1"/>
      <c r="AX134" s="1"/>
      <c r="AY134" s="1"/>
      <c r="AZ134" s="1"/>
      <c r="BA134" s="1"/>
      <c r="BB134" s="1"/>
      <c r="BC134" s="1"/>
      <c r="BD134" s="1"/>
    </row>
    <row r="135" spans="1:56" ht="15" customHeight="1" x14ac:dyDescent="0.25">
      <c r="A135" s="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
      <c r="AV135" s="1"/>
      <c r="AW135" s="1"/>
      <c r="AX135" s="1"/>
      <c r="AY135" s="1"/>
      <c r="AZ135" s="1"/>
      <c r="BA135" s="1"/>
      <c r="BB135" s="1"/>
      <c r="BC135" s="1"/>
      <c r="BD135" s="1"/>
    </row>
    <row r="136" spans="1:56" ht="15" customHeight="1" x14ac:dyDescent="0.25">
      <c r="A136" s="34">
        <v>13</v>
      </c>
      <c r="B136" s="155" t="s">
        <v>73</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5"/>
      <c r="AR136" s="15"/>
      <c r="AS136" s="15"/>
      <c r="AT136" s="15"/>
      <c r="AU136" s="1"/>
      <c r="AV136" s="1"/>
      <c r="AW136" s="1"/>
      <c r="AX136" s="1"/>
      <c r="AY136" s="1"/>
      <c r="AZ136" s="1"/>
      <c r="BA136" s="1"/>
      <c r="BB136" s="1"/>
      <c r="BC136" s="1"/>
      <c r="BD136" s="1"/>
    </row>
    <row r="137" spans="1:56" ht="15" customHeight="1" x14ac:dyDescent="0.25">
      <c r="A137" s="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
      <c r="AV137" s="1"/>
      <c r="AW137" s="1"/>
      <c r="AX137" s="1"/>
      <c r="AY137" s="1"/>
      <c r="AZ137" s="1"/>
      <c r="BA137" s="1"/>
      <c r="BB137" s="1"/>
      <c r="BC137" s="1"/>
      <c r="BD137" s="1"/>
    </row>
    <row r="138" spans="1:56" ht="15" customHeight="1" x14ac:dyDescent="0.25">
      <c r="A138" s="3"/>
      <c r="B138" s="61"/>
      <c r="C138" s="62"/>
      <c r="D138" s="62"/>
      <c r="E138" s="62"/>
      <c r="F138" s="70"/>
      <c r="G138" s="62"/>
      <c r="H138" s="62"/>
      <c r="I138" s="62"/>
      <c r="J138" s="70"/>
      <c r="K138" s="62"/>
      <c r="L138" s="62"/>
      <c r="M138" s="62"/>
      <c r="N138" s="56"/>
      <c r="O138" s="48"/>
      <c r="P138" s="48"/>
      <c r="Q138" s="15"/>
      <c r="R138" s="15"/>
      <c r="S138" s="15"/>
      <c r="T138" s="15"/>
      <c r="U138" s="15"/>
      <c r="V138" s="15"/>
      <c r="W138" s="15"/>
      <c r="X138" s="15"/>
      <c r="Y138" s="15"/>
      <c r="Z138" s="15"/>
      <c r="AA138" s="15"/>
      <c r="AB138" s="15"/>
      <c r="AC138" s="36"/>
      <c r="AD138" s="36"/>
      <c r="AE138" s="36"/>
      <c r="AF138" s="36"/>
      <c r="AG138" s="36"/>
      <c r="AH138" s="36"/>
      <c r="AI138" s="36"/>
      <c r="AJ138" s="36"/>
      <c r="AK138" s="36"/>
      <c r="AL138" s="36"/>
      <c r="AM138" s="36"/>
      <c r="AN138" s="36"/>
      <c r="AO138" s="36"/>
      <c r="AP138" s="36"/>
      <c r="AQ138" s="15"/>
      <c r="AR138" s="15"/>
      <c r="AS138" s="15"/>
      <c r="AT138" s="15"/>
      <c r="AU138" s="1"/>
      <c r="AV138" s="1"/>
      <c r="AW138" s="1"/>
      <c r="AX138" s="1"/>
      <c r="AY138" s="1"/>
      <c r="AZ138" s="1"/>
      <c r="BA138" s="1"/>
      <c r="BB138" s="1"/>
      <c r="BC138" s="1"/>
      <c r="BD138" s="1"/>
    </row>
    <row r="139" spans="1:56" ht="15" customHeight="1" x14ac:dyDescent="0.25">
      <c r="A139" s="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
      <c r="AV139" s="1"/>
      <c r="AW139" s="1"/>
      <c r="AX139" s="1"/>
      <c r="AY139" s="1"/>
      <c r="AZ139" s="1"/>
      <c r="BA139" s="1"/>
      <c r="BB139" s="1"/>
      <c r="BC139" s="1"/>
      <c r="BD139" s="1"/>
    </row>
    <row r="140" spans="1:56" ht="15" customHeight="1" x14ac:dyDescent="0.25">
      <c r="A140" s="34">
        <v>14</v>
      </c>
      <c r="B140" s="150" t="s">
        <v>74</v>
      </c>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5"/>
      <c r="AR140" s="15"/>
      <c r="AS140" s="15"/>
      <c r="AT140" s="15"/>
      <c r="AU140" s="1"/>
      <c r="AV140" s="1"/>
      <c r="AW140" s="1"/>
      <c r="AX140" s="1"/>
      <c r="AY140" s="1"/>
      <c r="AZ140" s="1"/>
      <c r="BA140" s="1"/>
      <c r="BB140" s="1"/>
      <c r="BC140" s="1"/>
      <c r="BD140" s="1"/>
    </row>
    <row r="141" spans="1:56" ht="2.25" customHeight="1" x14ac:dyDescent="0.25">
      <c r="A141" s="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
      <c r="AV141" s="1"/>
      <c r="AW141" s="1"/>
      <c r="AX141" s="1"/>
      <c r="AY141" s="1"/>
      <c r="AZ141" s="1"/>
      <c r="BA141" s="1"/>
      <c r="BB141" s="1"/>
      <c r="BC141" s="1"/>
      <c r="BD141" s="1"/>
    </row>
    <row r="142" spans="1:56" ht="15" customHeight="1" x14ac:dyDescent="0.25">
      <c r="A142" s="3"/>
      <c r="B142" s="20"/>
      <c r="C142" s="22" t="s">
        <v>75</v>
      </c>
      <c r="D142" s="22"/>
      <c r="E142" s="22"/>
      <c r="F142" s="22"/>
      <c r="G142" s="22"/>
      <c r="H142" s="22"/>
      <c r="I142" s="22"/>
      <c r="J142" s="22"/>
      <c r="K142" s="22"/>
      <c r="L142" s="22"/>
      <c r="M142" s="22"/>
      <c r="N142" s="22"/>
      <c r="O142" s="22"/>
      <c r="P142" s="22"/>
      <c r="Q142" s="22"/>
      <c r="R142" s="22"/>
      <c r="S142" s="22"/>
      <c r="T142" s="22"/>
      <c r="U142" s="22"/>
      <c r="V142" s="22"/>
      <c r="W142" s="22"/>
      <c r="X142" s="22"/>
      <c r="Y142" s="22"/>
      <c r="Z142" s="15"/>
      <c r="AA142" s="15"/>
      <c r="AB142" s="15"/>
      <c r="AC142" s="37"/>
      <c r="AD142" s="242"/>
      <c r="AE142" s="243"/>
      <c r="AF142" s="243"/>
      <c r="AG142" s="243"/>
      <c r="AH142" s="243"/>
      <c r="AI142" s="243"/>
      <c r="AJ142" s="243"/>
      <c r="AK142" s="243"/>
      <c r="AL142" s="243"/>
      <c r="AM142" s="243"/>
      <c r="AN142" s="243"/>
      <c r="AO142" s="243"/>
      <c r="AP142" s="244"/>
      <c r="AQ142" s="15"/>
      <c r="AR142" s="15"/>
      <c r="AS142" s="15"/>
      <c r="AT142" s="15"/>
      <c r="AU142" s="1"/>
      <c r="AV142" s="1"/>
      <c r="AW142" s="1"/>
      <c r="AX142" s="1"/>
      <c r="AY142" s="1"/>
      <c r="AZ142" s="1"/>
      <c r="BA142" s="1"/>
      <c r="BB142" s="1"/>
      <c r="BC142" s="1"/>
      <c r="BD142" s="1"/>
    </row>
    <row r="143" spans="1:56" ht="2.25" customHeight="1" x14ac:dyDescent="0.25">
      <c r="A143" s="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
      <c r="AV143" s="1"/>
      <c r="AW143" s="1"/>
      <c r="AX143" s="1"/>
      <c r="AY143" s="1"/>
      <c r="AZ143" s="1"/>
      <c r="BA143" s="1"/>
      <c r="BB143" s="1"/>
      <c r="BC143" s="1"/>
      <c r="BD143" s="1"/>
    </row>
    <row r="144" spans="1:56" ht="15" customHeight="1" x14ac:dyDescent="0.25">
      <c r="A144" s="3"/>
      <c r="B144" s="15"/>
      <c r="C144" s="136" t="s">
        <v>34</v>
      </c>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5"/>
      <c r="AR144" s="15"/>
      <c r="AS144" s="15"/>
      <c r="AT144" s="15"/>
      <c r="AU144" s="1"/>
      <c r="AV144" s="1"/>
      <c r="AW144" s="1"/>
      <c r="AX144" s="1"/>
      <c r="AY144" s="1"/>
      <c r="AZ144" s="1"/>
      <c r="BA144" s="1"/>
      <c r="BB144" s="1"/>
      <c r="BC144" s="1"/>
      <c r="BD144" s="1"/>
    </row>
    <row r="145" spans="1:56" ht="15" customHeight="1" x14ac:dyDescent="0.25">
      <c r="A145" s="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
      <c r="AV145" s="1"/>
      <c r="AW145" s="1"/>
      <c r="AX145" s="1"/>
      <c r="AY145" s="1"/>
      <c r="AZ145" s="1"/>
      <c r="BA145" s="1"/>
      <c r="BB145" s="1"/>
      <c r="BC145" s="1"/>
      <c r="BD145" s="1"/>
    </row>
    <row r="146" spans="1:56" ht="15" customHeight="1" x14ac:dyDescent="0.25">
      <c r="A146" s="3"/>
      <c r="B146" s="235" t="s">
        <v>76</v>
      </c>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136"/>
      <c r="AQ146" s="15"/>
      <c r="AR146" s="15"/>
      <c r="AS146" s="15"/>
      <c r="AT146" s="15"/>
      <c r="AU146" s="1"/>
      <c r="AV146" s="1"/>
      <c r="AW146" s="1"/>
      <c r="AX146" s="1"/>
      <c r="AY146" s="1"/>
      <c r="AZ146" s="1"/>
      <c r="BA146" s="1"/>
      <c r="BB146" s="1"/>
      <c r="BC146" s="1"/>
      <c r="BD146" s="1"/>
    </row>
    <row r="147" spans="1:56" ht="15" customHeight="1" x14ac:dyDescent="0.25">
      <c r="A147" s="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
      <c r="AV147" s="1"/>
      <c r="AW147" s="1"/>
      <c r="AX147" s="1"/>
      <c r="AY147" s="1"/>
      <c r="AZ147" s="1"/>
      <c r="BA147" s="1"/>
      <c r="BB147" s="1"/>
      <c r="BC147" s="1"/>
      <c r="BD147" s="1"/>
    </row>
    <row r="148" spans="1:56" ht="30" customHeight="1" x14ac:dyDescent="0.25">
      <c r="A148" s="34">
        <v>15</v>
      </c>
      <c r="B148" s="155" t="s">
        <v>77</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5"/>
      <c r="AR148" s="15"/>
      <c r="AS148" s="15"/>
      <c r="AT148" s="15"/>
      <c r="AU148" s="1"/>
      <c r="AV148" s="1"/>
      <c r="AW148" s="1"/>
      <c r="AX148" s="1"/>
      <c r="AY148" s="1"/>
      <c r="AZ148" s="1"/>
      <c r="BA148" s="1"/>
      <c r="BB148" s="1"/>
      <c r="BC148" s="1"/>
      <c r="BD148" s="1"/>
    </row>
    <row r="149" spans="1:56" ht="2.25" customHeight="1" x14ac:dyDescent="0.25">
      <c r="A149" s="3"/>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
      <c r="AV149" s="1"/>
      <c r="AW149" s="1"/>
      <c r="AX149" s="1"/>
      <c r="AY149" s="1"/>
      <c r="AZ149" s="1"/>
      <c r="BA149" s="1"/>
      <c r="BB149" s="1"/>
      <c r="BC149" s="1"/>
      <c r="BD149" s="1"/>
    </row>
    <row r="150" spans="1:56" ht="15" customHeight="1" x14ac:dyDescent="0.25">
      <c r="A150" s="3"/>
      <c r="B150" s="15"/>
      <c r="C150" s="136" t="s">
        <v>33</v>
      </c>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5"/>
      <c r="AR150" s="15"/>
      <c r="AS150" s="15"/>
      <c r="AT150" s="15"/>
      <c r="AU150" s="1"/>
      <c r="AV150" s="1"/>
      <c r="AW150" s="1"/>
      <c r="AX150" s="1"/>
      <c r="AY150" s="1"/>
      <c r="AZ150" s="1"/>
      <c r="BA150" s="1"/>
      <c r="BB150" s="1"/>
      <c r="BC150" s="1"/>
      <c r="BD150" s="1"/>
    </row>
    <row r="151" spans="1:56" ht="2.25" customHeight="1" x14ac:dyDescent="0.25">
      <c r="A151" s="3"/>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
      <c r="AV151" s="1"/>
      <c r="AW151" s="1"/>
      <c r="AX151" s="1"/>
      <c r="AY151" s="1"/>
      <c r="AZ151" s="1"/>
      <c r="BA151" s="1"/>
      <c r="BB151" s="1"/>
      <c r="BC151" s="1"/>
      <c r="BD151" s="1"/>
    </row>
    <row r="152" spans="1:56" ht="15" customHeight="1" x14ac:dyDescent="0.25">
      <c r="A152" s="3"/>
      <c r="B152" s="15"/>
      <c r="C152" s="136" t="s">
        <v>78</v>
      </c>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5"/>
      <c r="AR152" s="15"/>
      <c r="AS152" s="15"/>
      <c r="AT152" s="15"/>
      <c r="AU152" s="1"/>
      <c r="AV152" s="1"/>
      <c r="AW152" s="1"/>
      <c r="AX152" s="1"/>
      <c r="AY152" s="1"/>
      <c r="AZ152" s="1"/>
      <c r="BA152" s="1"/>
      <c r="BB152" s="1"/>
      <c r="BC152" s="1"/>
      <c r="BD152" s="1"/>
    </row>
    <row r="153" spans="1:56" ht="15" customHeight="1" x14ac:dyDescent="0.25">
      <c r="A153" s="3"/>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
      <c r="AV153" s="1"/>
      <c r="AW153" s="1"/>
      <c r="AX153" s="1"/>
      <c r="AY153" s="1"/>
      <c r="AZ153" s="1"/>
      <c r="BA153" s="1"/>
      <c r="BB153" s="1"/>
      <c r="BC153" s="1"/>
      <c r="BD153" s="1"/>
    </row>
    <row r="154" spans="1:56" ht="15" customHeight="1" x14ac:dyDescent="0.25">
      <c r="A154" s="3">
        <v>16</v>
      </c>
      <c r="B154" s="155" t="s">
        <v>79</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6"/>
      <c r="AQ154" s="15"/>
      <c r="AR154" s="15"/>
      <c r="AS154" s="15"/>
      <c r="AT154" s="15"/>
      <c r="AU154" s="1"/>
      <c r="AV154" s="1"/>
      <c r="AW154" s="1"/>
      <c r="AX154" s="1"/>
      <c r="AY154" s="1"/>
      <c r="AZ154" s="1"/>
      <c r="BA154" s="1"/>
      <c r="BB154" s="1"/>
      <c r="BC154" s="1"/>
      <c r="BD154" s="1"/>
    </row>
    <row r="155" spans="1:56" ht="15" customHeight="1" x14ac:dyDescent="0.2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6"/>
      <c r="AQ155" s="15"/>
      <c r="AR155" s="15"/>
      <c r="AS155" s="15"/>
      <c r="AT155" s="15"/>
      <c r="AU155" s="1"/>
      <c r="AV155" s="1"/>
      <c r="AW155" s="1"/>
      <c r="AX155" s="1"/>
      <c r="AY155" s="1"/>
      <c r="AZ155" s="1"/>
      <c r="BA155" s="1"/>
      <c r="BB155" s="1"/>
      <c r="BC155" s="1"/>
      <c r="BD155" s="1"/>
    </row>
    <row r="156" spans="1:56" ht="2.25" customHeight="1" x14ac:dyDescent="0.25">
      <c r="A156" s="3"/>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5"/>
      <c r="AQ156" s="15"/>
      <c r="AR156" s="15"/>
      <c r="AS156" s="15"/>
      <c r="AT156" s="15"/>
      <c r="AU156" s="1"/>
      <c r="AV156" s="1"/>
      <c r="AW156" s="1"/>
      <c r="AX156" s="1"/>
      <c r="AY156" s="1"/>
      <c r="AZ156" s="1"/>
      <c r="BA156" s="1"/>
      <c r="BB156" s="1"/>
      <c r="BC156" s="1"/>
      <c r="BD156" s="1"/>
    </row>
    <row r="157" spans="1:56" ht="15" customHeight="1" x14ac:dyDescent="0.25">
      <c r="A157" s="3"/>
      <c r="B157" s="15"/>
      <c r="C157" s="136" t="s">
        <v>80</v>
      </c>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5"/>
      <c r="AR157" s="15"/>
      <c r="AS157" s="15"/>
      <c r="AT157" s="15"/>
      <c r="AU157" s="1"/>
      <c r="AV157" s="1"/>
      <c r="AW157" s="1"/>
      <c r="AX157" s="1"/>
      <c r="AY157" s="1"/>
      <c r="AZ157" s="1"/>
      <c r="BA157" s="1"/>
      <c r="BB157" s="1"/>
      <c r="BC157" s="1"/>
      <c r="BD157" s="1"/>
    </row>
    <row r="158" spans="1:56" ht="2.25" customHeight="1" x14ac:dyDescent="0.25">
      <c r="A158" s="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
      <c r="AV158" s="1"/>
      <c r="AW158" s="1"/>
      <c r="AX158" s="1"/>
      <c r="AY158" s="1"/>
      <c r="AZ158" s="1"/>
      <c r="BA158" s="1"/>
      <c r="BB158" s="1"/>
      <c r="BC158" s="1"/>
      <c r="BD158" s="1"/>
    </row>
    <row r="159" spans="1:56" ht="15" customHeight="1" x14ac:dyDescent="0.25">
      <c r="A159" s="3"/>
      <c r="B159" s="15"/>
      <c r="C159" s="136" t="s">
        <v>81</v>
      </c>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5"/>
      <c r="AR159" s="15"/>
      <c r="AS159" s="15"/>
      <c r="AT159" s="15"/>
      <c r="AU159" s="1"/>
      <c r="AV159" s="1"/>
      <c r="AW159" s="1"/>
      <c r="AX159" s="1"/>
      <c r="AY159" s="1"/>
      <c r="AZ159" s="1"/>
      <c r="BA159" s="1"/>
      <c r="BB159" s="1"/>
      <c r="BC159" s="1"/>
      <c r="BD159" s="1"/>
    </row>
    <row r="160" spans="1:56" ht="2.25" customHeight="1" x14ac:dyDescent="0.25">
      <c r="A160" s="3"/>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2"/>
      <c r="AV160" s="2"/>
      <c r="AW160" s="2"/>
      <c r="AX160" s="2"/>
      <c r="AY160" s="2"/>
      <c r="AZ160" s="2"/>
      <c r="BA160" s="2"/>
      <c r="BB160" s="2"/>
      <c r="BC160" s="2"/>
      <c r="BD160" s="2"/>
    </row>
    <row r="161" spans="1:56" ht="15" customHeight="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5"/>
      <c r="AR161" s="15"/>
      <c r="AS161" s="15"/>
      <c r="AT161" s="15"/>
      <c r="AU161" s="1"/>
      <c r="AV161" s="1"/>
      <c r="AW161" s="1"/>
      <c r="AX161" s="1"/>
      <c r="AY161" s="1"/>
      <c r="AZ161" s="1"/>
      <c r="BA161" s="1"/>
      <c r="BB161" s="1"/>
      <c r="BC161" s="1"/>
      <c r="BD161" s="1"/>
    </row>
    <row r="162" spans="1:56" ht="15" customHeight="1" x14ac:dyDescent="0.25">
      <c r="A162" s="3">
        <v>17</v>
      </c>
      <c r="B162" s="155" t="s">
        <v>82</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5"/>
      <c r="AR162" s="15"/>
      <c r="AS162" s="15"/>
      <c r="AT162" s="15"/>
      <c r="AU162" s="1"/>
      <c r="AV162" s="1"/>
      <c r="AW162" s="1"/>
      <c r="AX162" s="1"/>
      <c r="AY162" s="1"/>
      <c r="AZ162" s="1"/>
      <c r="BA162" s="1"/>
      <c r="BB162" s="1"/>
      <c r="BC162" s="1"/>
      <c r="BD162" s="1"/>
    </row>
    <row r="163" spans="1:56" ht="15" customHeight="1" x14ac:dyDescent="0.25">
      <c r="A163" s="3"/>
      <c r="B163" s="20"/>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
      <c r="AV163" s="1"/>
      <c r="AW163" s="1"/>
      <c r="AX163" s="1"/>
      <c r="AY163" s="1"/>
      <c r="AZ163" s="1"/>
      <c r="BA163" s="1"/>
      <c r="BB163" s="1"/>
      <c r="BC163" s="1"/>
      <c r="BD163" s="1"/>
    </row>
    <row r="164" spans="1:56" ht="15" customHeight="1" x14ac:dyDescent="0.25">
      <c r="A164" s="3"/>
      <c r="B164" s="131" t="s">
        <v>83</v>
      </c>
      <c r="C164" s="136"/>
      <c r="D164" s="136"/>
      <c r="E164" s="136"/>
      <c r="F164" s="136"/>
      <c r="G164" s="136"/>
      <c r="H164" s="136"/>
      <c r="I164" s="136"/>
      <c r="J164" s="136"/>
      <c r="K164" s="136"/>
      <c r="L164" s="136"/>
      <c r="M164" s="136"/>
      <c r="N164" s="136"/>
      <c r="O164" s="136"/>
      <c r="P164" s="15"/>
      <c r="Q164" s="236"/>
      <c r="R164" s="237"/>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237"/>
      <c r="AN164" s="237"/>
      <c r="AO164" s="237"/>
      <c r="AP164" s="238"/>
      <c r="AQ164" s="15"/>
      <c r="AR164" s="15"/>
      <c r="AS164" s="15"/>
      <c r="AT164" s="15"/>
      <c r="AU164" s="1"/>
      <c r="AV164" s="1"/>
      <c r="AW164" s="1"/>
      <c r="AX164" s="1"/>
      <c r="AY164" s="1"/>
      <c r="AZ164" s="1"/>
      <c r="BA164" s="1"/>
      <c r="BB164" s="1"/>
      <c r="BC164" s="1"/>
      <c r="BD164" s="1"/>
    </row>
    <row r="165" spans="1:56" ht="15" customHeight="1" x14ac:dyDescent="0.25">
      <c r="A165" s="3"/>
      <c r="B165" s="15"/>
      <c r="C165" s="16"/>
      <c r="D165" s="16"/>
      <c r="E165" s="16"/>
      <c r="F165" s="16"/>
      <c r="G165" s="16"/>
      <c r="H165" s="16"/>
      <c r="I165" s="16"/>
      <c r="J165" s="16"/>
      <c r="K165" s="16"/>
      <c r="L165" s="16"/>
      <c r="M165" s="16"/>
      <c r="N165" s="16"/>
      <c r="O165" s="15"/>
      <c r="P165" s="16"/>
      <c r="Q165" s="239"/>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1"/>
      <c r="AQ165" s="15"/>
      <c r="AR165" s="15"/>
      <c r="AS165" s="15"/>
      <c r="AT165" s="15"/>
      <c r="AU165" s="1"/>
      <c r="AV165" s="1"/>
      <c r="AW165" s="1"/>
      <c r="AX165" s="1"/>
      <c r="AY165" s="1"/>
      <c r="AZ165" s="1"/>
      <c r="BA165" s="1"/>
      <c r="BB165" s="1"/>
      <c r="BC165" s="1"/>
      <c r="BD165" s="1"/>
    </row>
    <row r="166" spans="1:56" ht="2.25" customHeight="1" x14ac:dyDescent="0.25">
      <c r="A166" s="3"/>
      <c r="B166" s="15"/>
      <c r="C166" s="15"/>
      <c r="D166" s="15"/>
      <c r="E166" s="15"/>
      <c r="F166" s="15"/>
      <c r="G166" s="15"/>
      <c r="H166" s="15"/>
      <c r="I166" s="15"/>
      <c r="J166" s="15"/>
      <c r="K166" s="15"/>
      <c r="L166" s="15"/>
      <c r="M166" s="14"/>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
      <c r="AV166" s="1"/>
      <c r="AW166" s="1"/>
      <c r="AX166" s="1"/>
      <c r="AY166" s="1"/>
      <c r="AZ166" s="1"/>
      <c r="BA166" s="1"/>
      <c r="BB166" s="1"/>
      <c r="BC166" s="1"/>
      <c r="BD166" s="1"/>
    </row>
    <row r="167" spans="1:56" ht="15" customHeight="1" x14ac:dyDescent="0.25">
      <c r="A167" s="3"/>
      <c r="B167" s="141" t="s">
        <v>84</v>
      </c>
      <c r="C167" s="136"/>
      <c r="D167" s="136"/>
      <c r="E167" s="136"/>
      <c r="F167" s="136"/>
      <c r="G167" s="136"/>
      <c r="H167" s="136"/>
      <c r="I167" s="136"/>
      <c r="J167" s="136"/>
      <c r="K167" s="136"/>
      <c r="L167" s="136"/>
      <c r="M167" s="136"/>
      <c r="N167" s="136"/>
      <c r="O167" s="136"/>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2"/>
      <c r="AV167" s="2"/>
      <c r="AW167" s="2"/>
      <c r="AX167" s="2"/>
      <c r="AY167" s="2"/>
      <c r="AZ167" s="2"/>
      <c r="BA167" s="2"/>
      <c r="BB167" s="2"/>
      <c r="BC167" s="2"/>
      <c r="BD167" s="2"/>
    </row>
    <row r="168" spans="1:56" ht="2.25" customHeight="1" x14ac:dyDescent="0.25">
      <c r="A168" s="3"/>
      <c r="B168" s="15"/>
      <c r="C168" s="15"/>
      <c r="D168" s="15"/>
      <c r="E168" s="15"/>
      <c r="F168" s="15"/>
      <c r="G168" s="15"/>
      <c r="H168" s="15"/>
      <c r="I168" s="15"/>
      <c r="J168" s="15"/>
      <c r="K168" s="15"/>
      <c r="L168" s="15"/>
      <c r="M168" s="15"/>
      <c r="N168" s="14"/>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
      <c r="AV168" s="1"/>
      <c r="AW168" s="1"/>
      <c r="AX168" s="1"/>
      <c r="AY168" s="1"/>
      <c r="AZ168" s="1"/>
      <c r="BA168" s="1"/>
      <c r="BB168" s="1"/>
      <c r="BC168" s="1"/>
      <c r="BD168" s="1"/>
    </row>
    <row r="169" spans="1:56" ht="15" customHeight="1" x14ac:dyDescent="0.25">
      <c r="A169" s="3"/>
      <c r="B169" s="141" t="s">
        <v>37</v>
      </c>
      <c r="C169" s="136"/>
      <c r="D169" s="136"/>
      <c r="E169" s="136"/>
      <c r="F169" s="136"/>
      <c r="G169" s="136"/>
      <c r="H169" s="136"/>
      <c r="I169" s="136"/>
      <c r="J169" s="136"/>
      <c r="K169" s="136"/>
      <c r="L169" s="136"/>
      <c r="M169" s="136"/>
      <c r="N169" s="136"/>
      <c r="O169" s="136"/>
      <c r="P169" s="15"/>
      <c r="Q169" s="219"/>
      <c r="R169" s="220"/>
      <c r="S169" s="220"/>
      <c r="T169" s="220"/>
      <c r="U169" s="220"/>
      <c r="V169" s="220"/>
      <c r="W169" s="220"/>
      <c r="X169" s="220"/>
      <c r="Y169" s="220"/>
      <c r="Z169" s="220"/>
      <c r="AA169" s="220"/>
      <c r="AB169" s="220"/>
      <c r="AC169" s="220"/>
      <c r="AD169" s="220"/>
      <c r="AE169" s="220"/>
      <c r="AF169" s="220"/>
      <c r="AG169" s="220"/>
      <c r="AH169" s="220"/>
      <c r="AI169" s="220"/>
      <c r="AJ169" s="220"/>
      <c r="AK169" s="221"/>
      <c r="AL169" s="39"/>
      <c r="AM169" s="223"/>
      <c r="AN169" s="224"/>
      <c r="AO169" s="224"/>
      <c r="AP169" s="225"/>
      <c r="AQ169" s="15"/>
      <c r="AR169" s="15"/>
      <c r="AS169" s="15"/>
      <c r="AT169" s="15"/>
      <c r="AU169" s="1"/>
      <c r="AV169" s="1"/>
      <c r="AW169" s="1"/>
      <c r="AX169" s="1"/>
      <c r="AY169" s="1"/>
      <c r="AZ169" s="1"/>
      <c r="BA169" s="1"/>
      <c r="BB169" s="1"/>
      <c r="BC169" s="1"/>
      <c r="BD169" s="1"/>
    </row>
    <row r="170" spans="1:56" ht="2.25" customHeight="1" x14ac:dyDescent="0.25">
      <c r="A170" s="3"/>
      <c r="B170" s="15"/>
      <c r="C170" s="15"/>
      <c r="D170" s="15"/>
      <c r="E170" s="15"/>
      <c r="F170" s="15"/>
      <c r="G170" s="15"/>
      <c r="H170" s="15"/>
      <c r="I170" s="15"/>
      <c r="J170" s="15"/>
      <c r="K170" s="15"/>
      <c r="L170" s="15"/>
      <c r="M170" s="15"/>
      <c r="N170" s="14"/>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
      <c r="AV170" s="1"/>
      <c r="AW170" s="1"/>
      <c r="AX170" s="1"/>
      <c r="AY170" s="1"/>
      <c r="AZ170" s="1"/>
      <c r="BA170" s="1"/>
      <c r="BB170" s="1"/>
      <c r="BC170" s="1"/>
      <c r="BD170" s="1"/>
    </row>
    <row r="171" spans="1:56" ht="15" customHeight="1" x14ac:dyDescent="0.25">
      <c r="A171" s="3"/>
      <c r="B171" s="141" t="s">
        <v>38</v>
      </c>
      <c r="C171" s="136"/>
      <c r="D171" s="136"/>
      <c r="E171" s="136"/>
      <c r="F171" s="136"/>
      <c r="G171" s="136"/>
      <c r="H171" s="136"/>
      <c r="I171" s="136"/>
      <c r="J171" s="136"/>
      <c r="K171" s="136"/>
      <c r="L171" s="136"/>
      <c r="M171" s="136"/>
      <c r="N171" s="136"/>
      <c r="O171" s="136"/>
      <c r="P171" s="15"/>
      <c r="Q171" s="223"/>
      <c r="R171" s="224"/>
      <c r="S171" s="224"/>
      <c r="T171" s="225"/>
      <c r="U171" s="39"/>
      <c r="V171" s="219"/>
      <c r="W171" s="220"/>
      <c r="X171" s="220"/>
      <c r="Y171" s="220"/>
      <c r="Z171" s="220"/>
      <c r="AA171" s="220"/>
      <c r="AB171" s="220"/>
      <c r="AC171" s="220"/>
      <c r="AD171" s="220"/>
      <c r="AE171" s="220"/>
      <c r="AF171" s="220"/>
      <c r="AG171" s="220"/>
      <c r="AH171" s="220"/>
      <c r="AI171" s="220"/>
      <c r="AJ171" s="220"/>
      <c r="AK171" s="220"/>
      <c r="AL171" s="220"/>
      <c r="AM171" s="220"/>
      <c r="AN171" s="220"/>
      <c r="AO171" s="220"/>
      <c r="AP171" s="221"/>
      <c r="AQ171" s="15"/>
      <c r="AR171" s="15"/>
      <c r="AS171" s="15"/>
      <c r="AT171" s="15"/>
      <c r="AU171" s="1"/>
      <c r="AV171" s="1"/>
      <c r="AW171" s="1"/>
      <c r="AX171" s="1"/>
      <c r="AY171" s="1"/>
      <c r="AZ171" s="1"/>
      <c r="BA171" s="1"/>
      <c r="BB171" s="1"/>
      <c r="BC171" s="1"/>
      <c r="BD171" s="1"/>
    </row>
    <row r="172" spans="1:56" ht="2.25" customHeight="1" x14ac:dyDescent="0.25">
      <c r="A172" s="3"/>
      <c r="B172" s="15"/>
      <c r="C172" s="15"/>
      <c r="D172" s="15"/>
      <c r="E172" s="15"/>
      <c r="F172" s="15"/>
      <c r="G172" s="15"/>
      <c r="H172" s="15"/>
      <c r="I172" s="15"/>
      <c r="J172" s="15"/>
      <c r="K172" s="15"/>
      <c r="L172" s="15"/>
      <c r="M172" s="15"/>
      <c r="N172" s="14"/>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
      <c r="AV172" s="1"/>
      <c r="AW172" s="1"/>
      <c r="AX172" s="1"/>
      <c r="AY172" s="1"/>
      <c r="AZ172" s="1"/>
      <c r="BA172" s="1"/>
      <c r="BB172" s="1"/>
      <c r="BC172" s="1"/>
      <c r="BD172" s="1"/>
    </row>
    <row r="173" spans="1:56" ht="15" customHeight="1" x14ac:dyDescent="0.25">
      <c r="A173" s="3"/>
      <c r="B173" s="141" t="s">
        <v>85</v>
      </c>
      <c r="C173" s="136"/>
      <c r="D173" s="136"/>
      <c r="E173" s="136"/>
      <c r="F173" s="136"/>
      <c r="G173" s="136"/>
      <c r="H173" s="136"/>
      <c r="I173" s="136"/>
      <c r="J173" s="136"/>
      <c r="K173" s="136"/>
      <c r="L173" s="136"/>
      <c r="M173" s="136"/>
      <c r="N173" s="136"/>
      <c r="O173" s="136"/>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
      <c r="AV173" s="1"/>
      <c r="AW173" s="1"/>
      <c r="AX173" s="1"/>
      <c r="AY173" s="1"/>
      <c r="AZ173" s="1"/>
      <c r="BA173" s="1"/>
      <c r="BB173" s="1"/>
      <c r="BC173" s="1"/>
      <c r="BD173" s="1"/>
    </row>
    <row r="174" spans="1:56" ht="2.25" customHeight="1" x14ac:dyDescent="0.25">
      <c r="A174" s="3"/>
      <c r="B174" s="15"/>
      <c r="C174" s="15"/>
      <c r="D174" s="15"/>
      <c r="E174" s="15"/>
      <c r="F174" s="15"/>
      <c r="G174" s="15"/>
      <c r="H174" s="15"/>
      <c r="I174" s="15"/>
      <c r="J174" s="15"/>
      <c r="K174" s="15"/>
      <c r="L174" s="15"/>
      <c r="M174" s="15"/>
      <c r="N174" s="14"/>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
      <c r="AV174" s="1"/>
      <c r="AW174" s="1"/>
      <c r="AX174" s="1"/>
      <c r="AY174" s="1"/>
      <c r="AZ174" s="1"/>
      <c r="BA174" s="1"/>
      <c r="BB174" s="1"/>
      <c r="BC174" s="1"/>
      <c r="BD174" s="1"/>
    </row>
    <row r="175" spans="1:56" ht="15" customHeight="1" x14ac:dyDescent="0.25">
      <c r="A175" s="3"/>
      <c r="B175" s="141" t="s">
        <v>37</v>
      </c>
      <c r="C175" s="136"/>
      <c r="D175" s="136"/>
      <c r="E175" s="136"/>
      <c r="F175" s="136"/>
      <c r="G175" s="136"/>
      <c r="H175" s="136"/>
      <c r="I175" s="136"/>
      <c r="J175" s="136"/>
      <c r="K175" s="136"/>
      <c r="L175" s="136"/>
      <c r="M175" s="136"/>
      <c r="N175" s="136"/>
      <c r="O175" s="136"/>
      <c r="P175" s="15"/>
      <c r="Q175" s="219"/>
      <c r="R175" s="220"/>
      <c r="S175" s="220"/>
      <c r="T175" s="220"/>
      <c r="U175" s="220"/>
      <c r="V175" s="220"/>
      <c r="W175" s="220"/>
      <c r="X175" s="220"/>
      <c r="Y175" s="220"/>
      <c r="Z175" s="220"/>
      <c r="AA175" s="220"/>
      <c r="AB175" s="220"/>
      <c r="AC175" s="220"/>
      <c r="AD175" s="220"/>
      <c r="AE175" s="220"/>
      <c r="AF175" s="220"/>
      <c r="AG175" s="220"/>
      <c r="AH175" s="220"/>
      <c r="AI175" s="220"/>
      <c r="AJ175" s="220"/>
      <c r="AK175" s="221"/>
      <c r="AL175" s="39"/>
      <c r="AM175" s="223"/>
      <c r="AN175" s="224"/>
      <c r="AO175" s="224"/>
      <c r="AP175" s="225"/>
      <c r="AQ175" s="15"/>
      <c r="AR175" s="15"/>
      <c r="AS175" s="15"/>
      <c r="AT175" s="15"/>
      <c r="AU175" s="1"/>
      <c r="AV175" s="1"/>
      <c r="AW175" s="1"/>
      <c r="AX175" s="1"/>
      <c r="AY175" s="1"/>
      <c r="AZ175" s="1"/>
      <c r="BA175" s="1"/>
      <c r="BB175" s="1"/>
      <c r="BC175" s="1"/>
      <c r="BD175" s="1"/>
    </row>
    <row r="176" spans="1:56" ht="2.25" customHeight="1" x14ac:dyDescent="0.25">
      <c r="A176" s="3"/>
      <c r="B176" s="15"/>
      <c r="C176" s="15"/>
      <c r="D176" s="15"/>
      <c r="E176" s="15"/>
      <c r="F176" s="15"/>
      <c r="G176" s="15"/>
      <c r="H176" s="15"/>
      <c r="I176" s="15"/>
      <c r="J176" s="15"/>
      <c r="K176" s="15"/>
      <c r="L176" s="15"/>
      <c r="M176" s="15"/>
      <c r="N176" s="14"/>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
      <c r="AV176" s="1"/>
      <c r="AW176" s="1"/>
      <c r="AX176" s="1"/>
      <c r="AY176" s="1"/>
      <c r="AZ176" s="1"/>
      <c r="BA176" s="1"/>
      <c r="BB176" s="1"/>
      <c r="BC176" s="1"/>
      <c r="BD176" s="1"/>
    </row>
    <row r="177" spans="1:56" ht="15" customHeight="1" x14ac:dyDescent="0.25">
      <c r="A177" s="3"/>
      <c r="B177" s="141" t="s">
        <v>38</v>
      </c>
      <c r="C177" s="136"/>
      <c r="D177" s="136"/>
      <c r="E177" s="136"/>
      <c r="F177" s="136"/>
      <c r="G177" s="136"/>
      <c r="H177" s="136"/>
      <c r="I177" s="136"/>
      <c r="J177" s="136"/>
      <c r="K177" s="136"/>
      <c r="L177" s="136"/>
      <c r="M177" s="136"/>
      <c r="N177" s="136"/>
      <c r="O177" s="136"/>
      <c r="P177" s="15"/>
      <c r="Q177" s="223"/>
      <c r="R177" s="224"/>
      <c r="S177" s="224"/>
      <c r="T177" s="225"/>
      <c r="U177" s="39"/>
      <c r="V177" s="219"/>
      <c r="W177" s="220"/>
      <c r="X177" s="220"/>
      <c r="Y177" s="220"/>
      <c r="Z177" s="220"/>
      <c r="AA177" s="220"/>
      <c r="AB177" s="220"/>
      <c r="AC177" s="220"/>
      <c r="AD177" s="220"/>
      <c r="AE177" s="220"/>
      <c r="AF177" s="220"/>
      <c r="AG177" s="220"/>
      <c r="AH177" s="220"/>
      <c r="AI177" s="220"/>
      <c r="AJ177" s="220"/>
      <c r="AK177" s="220"/>
      <c r="AL177" s="220"/>
      <c r="AM177" s="220"/>
      <c r="AN177" s="220"/>
      <c r="AO177" s="220"/>
      <c r="AP177" s="221"/>
      <c r="AQ177" s="15"/>
      <c r="AR177" s="15"/>
      <c r="AS177" s="15"/>
      <c r="AT177" s="15"/>
      <c r="AU177" s="1"/>
      <c r="AV177" s="1"/>
      <c r="AW177" s="1"/>
      <c r="AX177" s="1"/>
      <c r="AY177" s="1"/>
      <c r="AZ177" s="1"/>
      <c r="BA177" s="1"/>
      <c r="BB177" s="1"/>
      <c r="BC177" s="1"/>
      <c r="BD177" s="1"/>
    </row>
    <row r="178" spans="1:56" ht="15" customHeight="1" x14ac:dyDescent="0.25"/>
    <row r="179" spans="1:56" s="92" customFormat="1" ht="15" customHeight="1" x14ac:dyDescent="0.3">
      <c r="A179" s="91">
        <v>18</v>
      </c>
      <c r="B179" s="245" t="s">
        <v>86</v>
      </c>
      <c r="C179" s="245"/>
      <c r="D179" s="245"/>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c r="AA179" s="245"/>
      <c r="AB179" s="245"/>
      <c r="AC179" s="245"/>
      <c r="AD179" s="245"/>
      <c r="AE179" s="245"/>
      <c r="AF179" s="245"/>
      <c r="AG179" s="245"/>
      <c r="AH179" s="245"/>
      <c r="AI179" s="245"/>
      <c r="AJ179" s="245"/>
      <c r="AK179" s="245"/>
      <c r="AL179" s="245"/>
      <c r="AM179" s="245"/>
      <c r="AN179" s="245"/>
      <c r="AO179" s="245"/>
      <c r="AP179" s="245"/>
    </row>
    <row r="180" spans="1:56" s="92" customFormat="1" ht="2.25" customHeight="1" x14ac:dyDescent="0.3">
      <c r="A180" s="91"/>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row>
    <row r="181" spans="1:56" s="92" customFormat="1" ht="15" customHeight="1" x14ac:dyDescent="0.3">
      <c r="A181" s="20"/>
      <c r="B181" s="207" t="s">
        <v>17</v>
      </c>
      <c r="C181" s="208"/>
      <c r="D181" s="246" t="s">
        <v>87</v>
      </c>
      <c r="E181" s="246"/>
      <c r="F181" s="246"/>
      <c r="G181" s="246"/>
      <c r="H181" s="246"/>
      <c r="I181" s="246"/>
      <c r="J181" s="246"/>
      <c r="K181" s="246"/>
      <c r="L181" s="246"/>
      <c r="M181" s="246"/>
      <c r="N181" s="246"/>
      <c r="O181" s="246"/>
      <c r="P181" s="246"/>
      <c r="Q181" s="246"/>
      <c r="R181" s="246"/>
      <c r="S181" s="246"/>
      <c r="T181" s="246"/>
      <c r="U181" s="246"/>
      <c r="V181" s="101" t="s">
        <v>88</v>
      </c>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5"/>
      <c r="AR181" s="15"/>
      <c r="AS181" s="15"/>
      <c r="AT181" s="15"/>
      <c r="AU181" s="15"/>
      <c r="AV181" s="15"/>
      <c r="AW181" s="15"/>
      <c r="AX181" s="15"/>
      <c r="AY181" s="15"/>
      <c r="AZ181" s="15"/>
      <c r="BA181" s="15"/>
      <c r="BB181" s="15"/>
      <c r="BC181" s="15"/>
      <c r="BD181" s="15"/>
    </row>
    <row r="182" spans="1:56" s="92" customFormat="1" ht="15" customHeight="1" x14ac:dyDescent="0.3">
      <c r="A182" s="20"/>
      <c r="B182" s="101" t="s">
        <v>89</v>
      </c>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5"/>
      <c r="AR182" s="15"/>
      <c r="AS182" s="15"/>
      <c r="AT182" s="15"/>
      <c r="AU182" s="15"/>
      <c r="AV182" s="15"/>
      <c r="AW182" s="15"/>
      <c r="AX182" s="15"/>
      <c r="AY182" s="15"/>
      <c r="AZ182" s="15"/>
      <c r="BA182" s="15"/>
      <c r="BB182" s="15"/>
      <c r="BC182" s="15"/>
      <c r="BD182" s="15"/>
    </row>
    <row r="183" spans="1:56" s="92" customFormat="1" ht="2.25" customHeight="1" x14ac:dyDescent="0.3">
      <c r="A183" s="20"/>
      <c r="B183" s="86"/>
      <c r="C183" s="87"/>
      <c r="D183" s="88"/>
      <c r="E183" s="88"/>
      <c r="F183" s="88"/>
      <c r="G183" s="88"/>
      <c r="H183" s="88"/>
      <c r="I183" s="88"/>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15"/>
      <c r="AR183" s="15"/>
      <c r="AS183" s="15"/>
      <c r="AT183" s="15"/>
      <c r="AU183" s="15"/>
      <c r="AV183" s="15"/>
      <c r="AW183" s="15"/>
      <c r="AX183" s="15"/>
      <c r="AY183" s="15"/>
      <c r="AZ183" s="15"/>
      <c r="BA183" s="15"/>
      <c r="BB183" s="15"/>
      <c r="BC183" s="15"/>
      <c r="BD183" s="15"/>
    </row>
    <row r="184" spans="1:56" s="92" customFormat="1" ht="15" customHeight="1" x14ac:dyDescent="0.3">
      <c r="A184" s="20"/>
      <c r="C184" s="247" t="s">
        <v>90</v>
      </c>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15"/>
      <c r="AR184" s="15"/>
      <c r="AS184" s="15"/>
      <c r="AT184" s="15"/>
      <c r="AU184" s="15"/>
      <c r="AV184" s="15"/>
      <c r="AW184" s="15"/>
      <c r="AX184" s="15"/>
      <c r="AY184" s="15"/>
      <c r="AZ184" s="15"/>
      <c r="BA184" s="15"/>
      <c r="BB184" s="15"/>
      <c r="BC184" s="15"/>
      <c r="BD184" s="15"/>
    </row>
    <row r="185" spans="1:56" s="92" customFormat="1" ht="2.25" customHeight="1" x14ac:dyDescent="0.3">
      <c r="A185" s="2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15"/>
      <c r="AR185" s="15"/>
      <c r="AS185" s="15"/>
      <c r="AT185" s="15"/>
      <c r="AU185" s="15"/>
      <c r="AV185" s="15"/>
      <c r="AW185" s="15"/>
      <c r="AX185" s="15"/>
      <c r="AY185" s="15"/>
      <c r="AZ185" s="15"/>
      <c r="BA185" s="15"/>
      <c r="BB185" s="15"/>
      <c r="BC185" s="15"/>
      <c r="BD185" s="15"/>
    </row>
    <row r="186" spans="1:56" s="92" customFormat="1" ht="15" customHeight="1" x14ac:dyDescent="0.3">
      <c r="D186" s="249" t="s">
        <v>91</v>
      </c>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249"/>
      <c r="AM186" s="249"/>
      <c r="AN186" s="249"/>
      <c r="AO186" s="249"/>
      <c r="AP186" s="249"/>
    </row>
    <row r="187" spans="1:56" s="92" customFormat="1" ht="15" customHeight="1" x14ac:dyDescent="0.3">
      <c r="C187" s="94"/>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49"/>
      <c r="AN187" s="249"/>
      <c r="AO187" s="249"/>
      <c r="AP187" s="249"/>
    </row>
    <row r="188" spans="1:56" s="92" customFormat="1" ht="15" customHeight="1" x14ac:dyDescent="0.3">
      <c r="C188" s="94"/>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row>
    <row r="189" spans="1:56" s="92" customFormat="1" ht="15" customHeight="1" x14ac:dyDescent="0.3">
      <c r="C189" s="94"/>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row>
    <row r="190" spans="1:56" s="92" customFormat="1" ht="15" customHeight="1" x14ac:dyDescent="0.3">
      <c r="C190" s="94"/>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249"/>
      <c r="AM190" s="249"/>
      <c r="AN190" s="249"/>
      <c r="AO190" s="249"/>
      <c r="AP190" s="249"/>
    </row>
    <row r="191" spans="1:56" s="92" customFormat="1" ht="15" customHeight="1" x14ac:dyDescent="0.3">
      <c r="C191" s="94"/>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249"/>
      <c r="AM191" s="249"/>
      <c r="AN191" s="249"/>
      <c r="AO191" s="249"/>
      <c r="AP191" s="249"/>
    </row>
    <row r="192" spans="1:56" s="92" customFormat="1" ht="2.25" customHeight="1" x14ac:dyDescent="0.3">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row>
    <row r="193" spans="1:56" s="92" customFormat="1" ht="15" customHeight="1" x14ac:dyDescent="0.3">
      <c r="D193" s="249" t="s">
        <v>92</v>
      </c>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249"/>
      <c r="AM193" s="249"/>
      <c r="AN193" s="249"/>
      <c r="AO193" s="249"/>
      <c r="AP193" s="249"/>
    </row>
    <row r="194" spans="1:56" s="92" customFormat="1" ht="15" customHeight="1" x14ac:dyDescent="0.3">
      <c r="C194" s="94"/>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P194" s="249"/>
    </row>
    <row r="195" spans="1:56" s="92" customFormat="1" ht="15" customHeight="1" x14ac:dyDescent="0.3">
      <c r="C195" s="94"/>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row>
    <row r="196" spans="1:56" s="92" customFormat="1" ht="2.25" customHeight="1" x14ac:dyDescent="0.3">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row>
    <row r="197" spans="1:56" s="92" customFormat="1" ht="15" customHeight="1" x14ac:dyDescent="0.3">
      <c r="A197" s="20"/>
      <c r="C197" s="248" t="s">
        <v>93</v>
      </c>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15"/>
      <c r="AR197" s="15"/>
      <c r="AS197" s="15"/>
      <c r="AT197" s="15"/>
      <c r="AU197" s="15"/>
      <c r="AV197" s="15"/>
      <c r="AW197" s="15"/>
      <c r="AX197" s="15"/>
      <c r="AY197" s="15"/>
      <c r="AZ197" s="15"/>
      <c r="BA197" s="15"/>
      <c r="BB197" s="15"/>
      <c r="BC197" s="15"/>
      <c r="BD197" s="15"/>
    </row>
    <row r="198" spans="1:56" s="92" customFormat="1" ht="15" customHeight="1" x14ac:dyDescent="0.3">
      <c r="A198" s="18"/>
      <c r="B198" s="14"/>
      <c r="C198" s="15"/>
      <c r="D198" s="15"/>
      <c r="E198" s="15"/>
      <c r="F198" s="15"/>
      <c r="G198" s="15"/>
      <c r="H198" s="15"/>
      <c r="I198" s="15"/>
      <c r="J198" s="15"/>
      <c r="K198" s="15"/>
      <c r="L198" s="15"/>
      <c r="M198" s="15"/>
      <c r="N198" s="15"/>
      <c r="O198" s="15"/>
      <c r="P198" s="15"/>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15"/>
      <c r="AR198" s="15"/>
      <c r="AS198" s="15"/>
      <c r="AT198" s="15"/>
      <c r="AU198" s="15"/>
      <c r="AV198" s="15"/>
      <c r="AW198" s="15"/>
      <c r="AX198" s="15"/>
      <c r="AY198" s="15"/>
      <c r="AZ198" s="15"/>
      <c r="BA198" s="15"/>
      <c r="BB198" s="15"/>
      <c r="BC198" s="15"/>
      <c r="BD198" s="15"/>
    </row>
    <row r="199" spans="1:56" s="92" customFormat="1" ht="15" customHeight="1" x14ac:dyDescent="0.3">
      <c r="A199" s="18"/>
      <c r="B199" s="169" t="s">
        <v>94</v>
      </c>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70"/>
      <c r="AQ199" s="15"/>
      <c r="AR199" s="15"/>
      <c r="AS199" s="15"/>
      <c r="AT199" s="15"/>
      <c r="AU199" s="15"/>
      <c r="AV199" s="15"/>
      <c r="AW199" s="15"/>
      <c r="AX199" s="15"/>
      <c r="AY199" s="15"/>
      <c r="AZ199" s="15"/>
      <c r="BA199" s="15"/>
      <c r="BB199" s="15"/>
      <c r="BC199" s="15"/>
      <c r="BD199" s="15"/>
    </row>
    <row r="200" spans="1:56" s="92" customFormat="1" ht="2.25" customHeight="1" x14ac:dyDescent="0.3"/>
    <row r="201" spans="1:56" s="92" customFormat="1" ht="15" customHeight="1" x14ac:dyDescent="0.3">
      <c r="A201" s="18">
        <v>19</v>
      </c>
      <c r="B201" s="139" t="s">
        <v>95</v>
      </c>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5"/>
      <c r="AR201" s="15"/>
      <c r="AS201" s="15"/>
      <c r="AT201" s="15"/>
      <c r="AU201" s="15"/>
      <c r="AV201" s="15"/>
      <c r="AW201" s="15"/>
      <c r="AX201" s="15"/>
      <c r="AY201" s="15"/>
      <c r="AZ201" s="15"/>
      <c r="BA201" s="15"/>
      <c r="BB201" s="15"/>
      <c r="BC201" s="15"/>
      <c r="BD201" s="15"/>
    </row>
    <row r="202" spans="1:56" s="92" customFormat="1" ht="15" customHeight="1" x14ac:dyDescent="0.3">
      <c r="A202" s="18"/>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5"/>
      <c r="AR202" s="15"/>
      <c r="AS202" s="15"/>
      <c r="AT202" s="15"/>
      <c r="AU202" s="15"/>
      <c r="AV202" s="15"/>
      <c r="AW202" s="15"/>
      <c r="AX202" s="15"/>
      <c r="AY202" s="15"/>
      <c r="AZ202" s="15"/>
      <c r="BA202" s="15"/>
      <c r="BB202" s="15"/>
      <c r="BC202" s="15"/>
      <c r="BD202" s="15"/>
    </row>
    <row r="203" spans="1:56" s="92" customFormat="1" ht="2.25" customHeight="1" x14ac:dyDescent="0.3">
      <c r="A203" s="18"/>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15"/>
      <c r="AR203" s="15"/>
      <c r="AS203" s="15"/>
      <c r="AT203" s="15"/>
      <c r="AU203" s="15"/>
      <c r="AV203" s="15"/>
      <c r="AW203" s="15"/>
      <c r="AX203" s="15"/>
      <c r="AY203" s="15"/>
      <c r="AZ203" s="15"/>
      <c r="BA203" s="15"/>
      <c r="BB203" s="15"/>
      <c r="BC203" s="15"/>
      <c r="BD203" s="15"/>
    </row>
    <row r="204" spans="1:56" s="92" customFormat="1" ht="15" customHeight="1" x14ac:dyDescent="0.3">
      <c r="A204" s="18">
        <v>20</v>
      </c>
      <c r="B204" s="127" t="s">
        <v>96</v>
      </c>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5"/>
      <c r="AR204" s="15"/>
      <c r="AS204" s="15"/>
      <c r="AT204" s="15"/>
      <c r="AU204" s="15"/>
      <c r="AV204" s="15"/>
      <c r="AW204" s="15"/>
      <c r="AX204" s="15"/>
      <c r="AY204" s="15"/>
      <c r="AZ204" s="15"/>
      <c r="BA204" s="15"/>
      <c r="BB204" s="15"/>
      <c r="BC204" s="15"/>
      <c r="BD204" s="15"/>
    </row>
    <row r="205" spans="1:56" s="92" customFormat="1" ht="2.25" customHeight="1" x14ac:dyDescent="0.3">
      <c r="A205" s="18"/>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15"/>
      <c r="AR205" s="15"/>
      <c r="AS205" s="15"/>
      <c r="AT205" s="15"/>
      <c r="AU205" s="15"/>
      <c r="AV205" s="15"/>
      <c r="AW205" s="15"/>
      <c r="AX205" s="15"/>
      <c r="AY205" s="15"/>
      <c r="AZ205" s="15"/>
      <c r="BA205" s="15"/>
      <c r="BB205" s="15"/>
      <c r="BC205" s="15"/>
      <c r="BD205" s="15"/>
    </row>
    <row r="206" spans="1:56" s="92" customFormat="1" ht="15" customHeight="1" x14ac:dyDescent="0.3">
      <c r="A206" s="18"/>
      <c r="B206" s="14"/>
      <c r="C206" s="130" t="s">
        <v>97</v>
      </c>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5"/>
      <c r="AR206" s="15"/>
      <c r="AS206" s="15"/>
      <c r="AT206" s="15"/>
      <c r="AU206" s="15"/>
      <c r="AV206" s="15"/>
      <c r="AW206" s="15"/>
      <c r="AX206" s="15"/>
      <c r="AY206" s="15"/>
      <c r="AZ206" s="15"/>
      <c r="BA206" s="15"/>
      <c r="BB206" s="15"/>
      <c r="BC206" s="15"/>
      <c r="BD206" s="15"/>
    </row>
    <row r="207" spans="1:56" s="92" customFormat="1" ht="2.25" customHeight="1" x14ac:dyDescent="0.3">
      <c r="A207" s="18"/>
      <c r="B207" s="14"/>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15"/>
      <c r="AR207" s="15"/>
      <c r="AS207" s="15"/>
      <c r="AT207" s="15"/>
      <c r="AU207" s="15"/>
      <c r="AV207" s="15"/>
      <c r="AW207" s="15"/>
      <c r="AX207" s="15"/>
      <c r="AY207" s="15"/>
      <c r="AZ207" s="15"/>
      <c r="BA207" s="15"/>
      <c r="BB207" s="15"/>
      <c r="BC207" s="15"/>
      <c r="BD207" s="15"/>
    </row>
    <row r="208" spans="1:56" s="92" customFormat="1" ht="15" customHeight="1" x14ac:dyDescent="0.3">
      <c r="A208" s="18"/>
      <c r="B208" s="14"/>
      <c r="C208" s="130" t="s">
        <v>34</v>
      </c>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5"/>
      <c r="AR208" s="15"/>
      <c r="AS208" s="15"/>
      <c r="AT208" s="15"/>
      <c r="AU208" s="15"/>
      <c r="AV208" s="15"/>
      <c r="AW208" s="15"/>
      <c r="AX208" s="15"/>
      <c r="AY208" s="15"/>
      <c r="AZ208" s="15"/>
      <c r="BA208" s="15"/>
      <c r="BB208" s="15"/>
      <c r="BC208" s="15"/>
      <c r="BD208" s="15"/>
    </row>
    <row r="209" spans="1:56" s="92" customFormat="1" ht="15" customHeight="1" x14ac:dyDescent="0.3">
      <c r="A209" s="18"/>
      <c r="B209" s="14"/>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15"/>
      <c r="AR209" s="15"/>
      <c r="AS209" s="15"/>
      <c r="AT209" s="15"/>
      <c r="AU209" s="15"/>
      <c r="AV209" s="15"/>
      <c r="AW209" s="15"/>
      <c r="AX209" s="15"/>
      <c r="AY209" s="15"/>
      <c r="AZ209" s="15"/>
      <c r="BA209" s="15"/>
      <c r="BB209" s="15"/>
      <c r="BC209" s="15"/>
      <c r="BD209" s="15"/>
    </row>
    <row r="210" spans="1:56" s="92" customFormat="1" ht="2.25" customHeight="1" x14ac:dyDescent="0.3">
      <c r="A210" s="18"/>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15"/>
      <c r="AR210" s="15"/>
      <c r="AS210" s="15"/>
      <c r="AT210" s="15"/>
      <c r="AU210" s="15"/>
      <c r="AV210" s="15"/>
      <c r="AW210" s="15"/>
      <c r="AX210" s="15"/>
      <c r="AY210" s="15"/>
      <c r="AZ210" s="15"/>
      <c r="BA210" s="15"/>
      <c r="BB210" s="15"/>
      <c r="BC210" s="15"/>
      <c r="BD210" s="15"/>
    </row>
    <row r="211" spans="1:56" s="92" customFormat="1" ht="15" customHeight="1" x14ac:dyDescent="0.3">
      <c r="A211" s="18">
        <v>21</v>
      </c>
      <c r="B211" s="126" t="s">
        <v>98</v>
      </c>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5"/>
      <c r="AR211" s="15"/>
      <c r="AS211" s="15"/>
      <c r="AT211" s="15"/>
      <c r="AU211" s="15"/>
      <c r="AV211" s="15"/>
      <c r="AW211" s="15"/>
      <c r="AX211" s="15"/>
      <c r="AY211" s="15"/>
      <c r="AZ211" s="15"/>
      <c r="BA211" s="15"/>
      <c r="BB211" s="15"/>
      <c r="BC211" s="15"/>
      <c r="BD211" s="15"/>
    </row>
    <row r="212" spans="1:56" s="92" customFormat="1" ht="15" customHeight="1" x14ac:dyDescent="0.3">
      <c r="A212" s="18"/>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5"/>
      <c r="AR212" s="15"/>
      <c r="AS212" s="15"/>
      <c r="AT212" s="15"/>
      <c r="AU212" s="15"/>
      <c r="AV212" s="15"/>
      <c r="AW212" s="15"/>
      <c r="AX212" s="15"/>
      <c r="AY212" s="15"/>
      <c r="AZ212" s="15"/>
      <c r="BA212" s="15"/>
      <c r="BB212" s="15"/>
      <c r="BC212" s="15"/>
      <c r="BD212" s="15"/>
    </row>
    <row r="213" spans="1:56" s="92" customFormat="1" ht="15" customHeight="1" x14ac:dyDescent="0.3">
      <c r="A213" s="18"/>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5"/>
      <c r="AR213" s="15"/>
      <c r="AS213" s="15"/>
      <c r="AT213" s="15"/>
      <c r="AU213" s="15"/>
      <c r="AV213" s="15"/>
      <c r="AW213" s="15"/>
      <c r="AX213" s="15"/>
      <c r="AY213" s="15"/>
      <c r="AZ213" s="15"/>
      <c r="BA213" s="15"/>
      <c r="BB213" s="15"/>
      <c r="BC213" s="15"/>
      <c r="BD213" s="15"/>
    </row>
    <row r="214" spans="1:56" s="92" customFormat="1" ht="2.25" customHeight="1" x14ac:dyDescent="0.3">
      <c r="A214" s="18"/>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15"/>
      <c r="AR214" s="15"/>
      <c r="AS214" s="15"/>
      <c r="AT214" s="15"/>
      <c r="AU214" s="15"/>
      <c r="AV214" s="15"/>
      <c r="AW214" s="15"/>
      <c r="AX214" s="15"/>
      <c r="AY214" s="15"/>
      <c r="AZ214" s="15"/>
      <c r="BA214" s="15"/>
      <c r="BB214" s="15"/>
      <c r="BC214" s="15"/>
      <c r="BD214" s="15"/>
    </row>
    <row r="215" spans="1:56" s="92" customFormat="1" ht="15" customHeight="1" x14ac:dyDescent="0.3">
      <c r="A215" s="18"/>
      <c r="B215" s="19"/>
      <c r="C215" s="130" t="s">
        <v>99</v>
      </c>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5"/>
      <c r="AR215" s="15"/>
      <c r="AS215" s="15"/>
      <c r="AT215" s="15"/>
      <c r="AU215" s="15"/>
      <c r="AV215" s="15"/>
      <c r="AW215" s="15"/>
      <c r="AX215" s="15"/>
      <c r="AY215" s="15"/>
      <c r="AZ215" s="15"/>
      <c r="BA215" s="15"/>
      <c r="BB215" s="15"/>
      <c r="BC215" s="15"/>
      <c r="BD215" s="15"/>
    </row>
    <row r="216" spans="1:56" s="92" customFormat="1" ht="15" customHeight="1" x14ac:dyDescent="0.3">
      <c r="A216" s="18"/>
      <c r="B216" s="19"/>
      <c r="C216" s="119" t="s">
        <v>17</v>
      </c>
      <c r="D216" s="119"/>
      <c r="E216" s="149" t="s">
        <v>100</v>
      </c>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19" t="s">
        <v>101</v>
      </c>
      <c r="AC216" s="119"/>
      <c r="AD216" s="119"/>
      <c r="AE216" s="119"/>
      <c r="AF216" s="119"/>
      <c r="AG216" s="119"/>
      <c r="AH216" s="119"/>
      <c r="AI216" s="119"/>
      <c r="AJ216" s="119"/>
      <c r="AK216" s="119"/>
      <c r="AL216" s="119"/>
      <c r="AM216" s="119"/>
      <c r="AN216" s="119"/>
      <c r="AO216" s="119"/>
      <c r="AP216" s="119"/>
      <c r="AQ216" s="15"/>
      <c r="AR216" s="15"/>
      <c r="AS216" s="15"/>
      <c r="AT216" s="15"/>
      <c r="AU216" s="15"/>
      <c r="AV216" s="15"/>
      <c r="AW216" s="15"/>
      <c r="AX216" s="15"/>
      <c r="AY216" s="15"/>
      <c r="AZ216" s="15"/>
      <c r="BA216" s="15"/>
      <c r="BB216" s="15"/>
      <c r="BC216" s="15"/>
      <c r="BD216" s="15"/>
    </row>
    <row r="217" spans="1:56" s="92" customFormat="1" ht="15" customHeight="1" x14ac:dyDescent="0.3">
      <c r="A217" s="18"/>
      <c r="B217" s="19"/>
      <c r="C217" s="119" t="s">
        <v>102</v>
      </c>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5"/>
      <c r="AR217" s="15"/>
      <c r="AS217" s="15"/>
      <c r="AT217" s="15"/>
      <c r="AU217" s="15"/>
      <c r="AV217" s="15"/>
      <c r="AW217" s="15"/>
      <c r="AX217" s="15"/>
      <c r="AY217" s="15"/>
      <c r="AZ217" s="15"/>
      <c r="BA217" s="15"/>
      <c r="BB217" s="15"/>
      <c r="BC217" s="15"/>
      <c r="BD217" s="15"/>
    </row>
    <row r="218" spans="1:56" s="92" customFormat="1" ht="15" customHeight="1" x14ac:dyDescent="0.3">
      <c r="A218" s="18"/>
      <c r="B218" s="19"/>
      <c r="C218" s="162" t="s">
        <v>103</v>
      </c>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5"/>
      <c r="AR218" s="15"/>
      <c r="AS218" s="15"/>
      <c r="AT218" s="15"/>
      <c r="AU218" s="15"/>
      <c r="AV218" s="15"/>
      <c r="AW218" s="15"/>
      <c r="AX218" s="15"/>
      <c r="AY218" s="15"/>
      <c r="AZ218" s="15"/>
      <c r="BA218" s="15"/>
      <c r="BB218" s="15"/>
      <c r="BC218" s="15"/>
      <c r="BD218" s="15"/>
    </row>
    <row r="219" spans="1:56" s="92" customFormat="1" ht="15" customHeight="1" x14ac:dyDescent="0.3">
      <c r="A219" s="18"/>
      <c r="B219" s="19"/>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5"/>
      <c r="AR219" s="15"/>
      <c r="AS219" s="15"/>
      <c r="AT219" s="15"/>
      <c r="AU219" s="15"/>
      <c r="AV219" s="15"/>
      <c r="AW219" s="15"/>
      <c r="AX219" s="15"/>
      <c r="AY219" s="15"/>
      <c r="AZ219" s="15"/>
      <c r="BA219" s="15"/>
      <c r="BB219" s="15"/>
      <c r="BC219" s="15"/>
      <c r="BD219" s="15"/>
    </row>
    <row r="220" spans="1:56" s="92" customFormat="1" ht="2.25" customHeight="1" x14ac:dyDescent="0.3">
      <c r="A220" s="18"/>
      <c r="B220" s="14"/>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15"/>
      <c r="AR220" s="15"/>
      <c r="AS220" s="15"/>
      <c r="AT220" s="15"/>
      <c r="AU220" s="15"/>
      <c r="AV220" s="15"/>
      <c r="AW220" s="15"/>
      <c r="AX220" s="15"/>
      <c r="AY220" s="15"/>
      <c r="AZ220" s="15"/>
      <c r="BA220" s="15"/>
      <c r="BB220" s="15"/>
      <c r="BC220" s="15"/>
      <c r="BD220" s="15"/>
    </row>
    <row r="221" spans="1:56" s="92" customFormat="1" ht="15" customHeight="1" x14ac:dyDescent="0.3">
      <c r="A221" s="18"/>
      <c r="B221" s="14"/>
      <c r="C221" s="130" t="s">
        <v>34</v>
      </c>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5"/>
      <c r="AR221" s="15"/>
      <c r="AS221" s="15"/>
      <c r="AT221" s="15"/>
      <c r="AU221" s="15"/>
      <c r="AV221" s="15"/>
      <c r="AW221" s="15"/>
      <c r="AX221" s="15"/>
      <c r="AY221" s="15"/>
      <c r="AZ221" s="15"/>
      <c r="BA221" s="15"/>
      <c r="BB221" s="15"/>
      <c r="BC221" s="15"/>
      <c r="BD221" s="15"/>
    </row>
    <row r="222" spans="1:56" s="92" customFormat="1" ht="15" customHeight="1" x14ac:dyDescent="0.3">
      <c r="A222" s="18"/>
      <c r="B222" s="14"/>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15"/>
      <c r="AR222" s="15"/>
      <c r="AS222" s="15"/>
      <c r="AT222" s="15"/>
      <c r="AU222" s="15"/>
      <c r="AV222" s="15"/>
      <c r="AW222" s="15"/>
      <c r="AX222" s="15"/>
      <c r="AY222" s="15"/>
      <c r="AZ222" s="15"/>
      <c r="BA222" s="15"/>
      <c r="BB222" s="15"/>
      <c r="BC222" s="15"/>
      <c r="BD222" s="15"/>
    </row>
    <row r="223" spans="1:56" s="92" customFormat="1" ht="15" customHeight="1" x14ac:dyDescent="0.3">
      <c r="A223" s="18">
        <v>22</v>
      </c>
      <c r="B223" s="127" t="s">
        <v>104</v>
      </c>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5"/>
      <c r="AR223" s="15"/>
      <c r="AS223" s="15"/>
      <c r="AT223" s="15"/>
      <c r="AU223" s="15"/>
      <c r="AV223" s="15"/>
      <c r="AW223" s="15"/>
      <c r="AX223" s="15"/>
      <c r="AY223" s="15"/>
      <c r="AZ223" s="15"/>
      <c r="BA223" s="15"/>
      <c r="BB223" s="15"/>
      <c r="BC223" s="15"/>
      <c r="BD223" s="15"/>
    </row>
    <row r="224" spans="1:56" s="92" customFormat="1" ht="2.25" customHeight="1" x14ac:dyDescent="0.3">
      <c r="A224" s="18"/>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15"/>
      <c r="AR224" s="15"/>
      <c r="AS224" s="15"/>
      <c r="AT224" s="15"/>
      <c r="AU224" s="15"/>
      <c r="AV224" s="15"/>
      <c r="AW224" s="15"/>
      <c r="AX224" s="15"/>
      <c r="AY224" s="15"/>
      <c r="AZ224" s="15"/>
      <c r="BA224" s="15"/>
      <c r="BB224" s="15"/>
      <c r="BC224" s="15"/>
      <c r="BD224" s="15"/>
    </row>
    <row r="225" spans="1:56" s="92" customFormat="1" ht="15" customHeight="1" x14ac:dyDescent="0.3">
      <c r="A225" s="18"/>
      <c r="B225" s="141"/>
      <c r="C225" s="148" t="s">
        <v>105</v>
      </c>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5"/>
      <c r="AR225" s="15"/>
      <c r="AS225" s="15"/>
      <c r="AT225" s="15"/>
      <c r="AU225" s="15"/>
      <c r="AV225" s="15"/>
      <c r="AW225" s="15"/>
      <c r="AX225" s="15"/>
      <c r="AY225" s="15"/>
      <c r="AZ225" s="15"/>
      <c r="BA225" s="15"/>
      <c r="BB225" s="15"/>
      <c r="BC225" s="15"/>
      <c r="BD225" s="15"/>
    </row>
    <row r="226" spans="1:56" s="92" customFormat="1" ht="15" customHeight="1" x14ac:dyDescent="0.3">
      <c r="A226" s="18"/>
      <c r="B226" s="141"/>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5"/>
      <c r="AR226" s="15"/>
      <c r="AS226" s="15"/>
      <c r="AT226" s="15"/>
      <c r="AU226" s="15"/>
      <c r="AV226" s="15"/>
      <c r="AW226" s="15"/>
      <c r="AX226" s="15"/>
      <c r="AY226" s="15"/>
      <c r="AZ226" s="15"/>
      <c r="BA226" s="15"/>
      <c r="BB226" s="15"/>
      <c r="BC226" s="15"/>
      <c r="BD226" s="15"/>
    </row>
    <row r="227" spans="1:56" s="92" customFormat="1" ht="2.25" customHeight="1" x14ac:dyDescent="0.3">
      <c r="A227" s="18"/>
      <c r="B227" s="14"/>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15"/>
      <c r="AR227" s="15"/>
      <c r="AS227" s="15"/>
      <c r="AT227" s="15"/>
      <c r="AU227" s="15"/>
      <c r="AV227" s="15"/>
      <c r="AW227" s="15"/>
      <c r="AX227" s="15"/>
      <c r="AY227" s="15"/>
      <c r="AZ227" s="15"/>
      <c r="BA227" s="15"/>
      <c r="BB227" s="15"/>
      <c r="BC227" s="15"/>
      <c r="BD227" s="15"/>
    </row>
    <row r="228" spans="1:56" s="92" customFormat="1" ht="15" customHeight="1" x14ac:dyDescent="0.3">
      <c r="A228" s="18"/>
      <c r="B228" s="14"/>
      <c r="C228" s="130" t="s">
        <v>34</v>
      </c>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5"/>
      <c r="AR228" s="15"/>
      <c r="AS228" s="15"/>
      <c r="AT228" s="15"/>
      <c r="AU228" s="15"/>
      <c r="AV228" s="15"/>
      <c r="AW228" s="15"/>
      <c r="AX228" s="15"/>
      <c r="AY228" s="15"/>
      <c r="AZ228" s="15"/>
      <c r="BA228" s="15"/>
      <c r="BB228" s="15"/>
      <c r="BC228" s="15"/>
      <c r="BD228" s="15"/>
    </row>
    <row r="229" spans="1:56" s="92" customFormat="1" ht="15" customHeight="1" x14ac:dyDescent="0.3">
      <c r="A229" s="18"/>
      <c r="B229" s="14"/>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15"/>
      <c r="AR229" s="15"/>
      <c r="AS229" s="15"/>
      <c r="AT229" s="15"/>
      <c r="AU229" s="15"/>
      <c r="AV229" s="15"/>
      <c r="AW229" s="15"/>
      <c r="AX229" s="15"/>
      <c r="AY229" s="15"/>
      <c r="AZ229" s="15"/>
      <c r="BA229" s="15"/>
      <c r="BB229" s="15"/>
      <c r="BC229" s="15"/>
      <c r="BD229" s="15"/>
    </row>
    <row r="230" spans="1:56" s="92" customFormat="1" ht="15" customHeight="1" x14ac:dyDescent="0.3">
      <c r="A230" s="18">
        <v>23</v>
      </c>
      <c r="B230" s="127" t="s">
        <v>106</v>
      </c>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5"/>
      <c r="AR230" s="15"/>
      <c r="AS230" s="15"/>
      <c r="AT230" s="15"/>
      <c r="AU230" s="15"/>
      <c r="AV230" s="15"/>
      <c r="AW230" s="15"/>
      <c r="AX230" s="15"/>
      <c r="AY230" s="15"/>
      <c r="AZ230" s="15"/>
      <c r="BA230" s="15"/>
      <c r="BB230" s="15"/>
      <c r="BC230" s="15"/>
      <c r="BD230" s="15"/>
    </row>
    <row r="231" spans="1:56" s="92" customFormat="1" ht="2.25" customHeight="1" x14ac:dyDescent="0.3">
      <c r="A231" s="18"/>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15"/>
      <c r="AR231" s="15"/>
      <c r="AS231" s="15"/>
      <c r="AT231" s="15"/>
      <c r="AU231" s="15"/>
      <c r="AV231" s="15"/>
      <c r="AW231" s="15"/>
      <c r="AX231" s="15"/>
      <c r="AY231" s="15"/>
      <c r="AZ231" s="15"/>
      <c r="BA231" s="15"/>
      <c r="BB231" s="15"/>
      <c r="BC231" s="15"/>
      <c r="BD231" s="15"/>
    </row>
    <row r="232" spans="1:56" s="92" customFormat="1" ht="15" customHeight="1" x14ac:dyDescent="0.3">
      <c r="A232" s="18"/>
      <c r="B232" s="14"/>
      <c r="C232" s="130" t="s">
        <v>107</v>
      </c>
      <c r="D232" s="130"/>
      <c r="E232" s="130"/>
      <c r="F232" s="130"/>
      <c r="G232" s="130"/>
      <c r="H232" s="130"/>
      <c r="I232" s="130"/>
      <c r="J232" s="130"/>
      <c r="K232" s="130"/>
      <c r="L232" s="130"/>
      <c r="M232" s="130"/>
      <c r="N232" s="130"/>
      <c r="O232" s="130"/>
      <c r="P232" s="130"/>
      <c r="Q232" s="130"/>
      <c r="R232" s="130"/>
      <c r="S232" s="130"/>
      <c r="T232" s="130"/>
      <c r="U232" s="130"/>
      <c r="V232" s="130"/>
      <c r="W232" s="130"/>
      <c r="X232" s="16"/>
      <c r="Y232" s="16"/>
      <c r="Z232" s="16"/>
      <c r="AA232" s="16"/>
      <c r="AB232" s="89"/>
      <c r="AC232" s="89"/>
      <c r="AD232" s="159"/>
      <c r="AE232" s="160"/>
      <c r="AF232" s="160"/>
      <c r="AG232" s="160"/>
      <c r="AH232" s="160"/>
      <c r="AI232" s="160"/>
      <c r="AJ232" s="160"/>
      <c r="AK232" s="160"/>
      <c r="AL232" s="160"/>
      <c r="AM232" s="160"/>
      <c r="AN232" s="160"/>
      <c r="AO232" s="160"/>
      <c r="AP232" s="161"/>
      <c r="AQ232" s="15"/>
      <c r="AR232" s="15"/>
      <c r="AS232" s="15"/>
      <c r="AT232" s="15"/>
      <c r="AU232" s="15"/>
      <c r="AV232" s="15"/>
      <c r="AW232" s="15"/>
      <c r="AX232" s="15"/>
      <c r="AY232" s="15"/>
      <c r="AZ232" s="15"/>
      <c r="BA232" s="15"/>
      <c r="BB232" s="15"/>
      <c r="BC232" s="15"/>
      <c r="BD232" s="15"/>
    </row>
    <row r="233" spans="1:56" ht="2.25" customHeight="1" x14ac:dyDescent="0.25"/>
    <row r="234" spans="1:56" s="92" customFormat="1" ht="15" customHeight="1" x14ac:dyDescent="0.3">
      <c r="A234" s="18"/>
      <c r="B234" s="14"/>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89"/>
      <c r="AC234" s="89"/>
      <c r="AD234" s="159"/>
      <c r="AE234" s="160"/>
      <c r="AF234" s="160"/>
      <c r="AG234" s="160"/>
      <c r="AH234" s="160"/>
      <c r="AI234" s="160"/>
      <c r="AJ234" s="160"/>
      <c r="AK234" s="160"/>
      <c r="AL234" s="160"/>
      <c r="AM234" s="160"/>
      <c r="AN234" s="160"/>
      <c r="AO234" s="160"/>
      <c r="AP234" s="161"/>
      <c r="AQ234" s="15"/>
      <c r="AR234" s="15"/>
      <c r="AS234" s="15"/>
      <c r="AT234" s="15"/>
      <c r="AU234" s="15"/>
      <c r="AV234" s="15"/>
      <c r="AW234" s="15"/>
      <c r="AX234" s="15"/>
      <c r="AY234" s="15"/>
      <c r="AZ234" s="15"/>
      <c r="BA234" s="15"/>
      <c r="BB234" s="15"/>
      <c r="BC234" s="15"/>
      <c r="BD234" s="15"/>
    </row>
    <row r="235" spans="1:56" ht="2.25" customHeight="1" x14ac:dyDescent="0.25"/>
    <row r="236" spans="1:56" s="92" customFormat="1" ht="15" customHeight="1" x14ac:dyDescent="0.3">
      <c r="A236" s="18"/>
      <c r="B236" s="14"/>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89"/>
      <c r="AC236" s="89"/>
      <c r="AD236" s="159"/>
      <c r="AE236" s="160"/>
      <c r="AF236" s="160"/>
      <c r="AG236" s="160"/>
      <c r="AH236" s="160"/>
      <c r="AI236" s="160"/>
      <c r="AJ236" s="160"/>
      <c r="AK236" s="160"/>
      <c r="AL236" s="160"/>
      <c r="AM236" s="160"/>
      <c r="AN236" s="160"/>
      <c r="AO236" s="160"/>
      <c r="AP236" s="161"/>
      <c r="AQ236" s="15"/>
      <c r="AR236" s="15"/>
      <c r="AS236" s="15"/>
      <c r="AT236" s="15"/>
      <c r="AU236" s="15"/>
      <c r="AV236" s="15"/>
      <c r="AW236" s="15"/>
      <c r="AX236" s="15"/>
      <c r="AY236" s="15"/>
      <c r="AZ236" s="15"/>
      <c r="BA236" s="15"/>
      <c r="BB236" s="15"/>
      <c r="BC236" s="15"/>
      <c r="BD236" s="15"/>
    </row>
    <row r="237" spans="1:56" s="92" customFormat="1" ht="2.25" customHeight="1" x14ac:dyDescent="0.3">
      <c r="A237" s="18"/>
      <c r="B237" s="14"/>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97"/>
      <c r="AE237" s="97"/>
      <c r="AF237" s="97"/>
      <c r="AG237" s="97"/>
      <c r="AH237" s="97"/>
      <c r="AI237" s="97"/>
      <c r="AJ237" s="97"/>
      <c r="AK237" s="97"/>
      <c r="AL237" s="97"/>
      <c r="AM237" s="97"/>
      <c r="AN237" s="97"/>
      <c r="AO237" s="97"/>
      <c r="AP237" s="97"/>
      <c r="AQ237" s="15"/>
      <c r="AR237" s="15"/>
      <c r="AS237" s="15"/>
      <c r="AT237" s="15"/>
      <c r="AU237" s="15"/>
      <c r="AV237" s="15"/>
      <c r="AW237" s="15"/>
      <c r="AX237" s="15"/>
      <c r="AY237" s="15"/>
      <c r="AZ237" s="15"/>
      <c r="BA237" s="15"/>
      <c r="BB237" s="15"/>
      <c r="BC237" s="15"/>
      <c r="BD237" s="15"/>
    </row>
    <row r="238" spans="1:56" s="92" customFormat="1" ht="15" customHeight="1" x14ac:dyDescent="0.3">
      <c r="A238" s="18"/>
      <c r="B238" s="14"/>
      <c r="C238" s="121" t="s">
        <v>34</v>
      </c>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5"/>
      <c r="AR238" s="15"/>
      <c r="AS238" s="15"/>
      <c r="AT238" s="15"/>
      <c r="AU238" s="15"/>
      <c r="AV238" s="15"/>
      <c r="AW238" s="15"/>
      <c r="AX238" s="15"/>
      <c r="AY238" s="15"/>
      <c r="AZ238" s="15"/>
      <c r="BA238" s="15"/>
      <c r="BB238" s="15"/>
      <c r="BC238" s="15"/>
      <c r="BD238" s="15"/>
    </row>
    <row r="239" spans="1:56" s="92" customFormat="1" ht="15" customHeight="1" x14ac:dyDescent="0.3">
      <c r="A239" s="18"/>
      <c r="B239" s="14"/>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15"/>
      <c r="AR239" s="15"/>
      <c r="AS239" s="15"/>
      <c r="AT239" s="15"/>
      <c r="AU239" s="15"/>
      <c r="AV239" s="15"/>
      <c r="AW239" s="15"/>
      <c r="AX239" s="15"/>
      <c r="AY239" s="15"/>
      <c r="AZ239" s="15"/>
      <c r="BA239" s="15"/>
      <c r="BB239" s="15"/>
      <c r="BC239" s="15"/>
      <c r="BD239" s="15"/>
    </row>
    <row r="240" spans="1:56" s="92" customFormat="1" ht="15" customHeight="1" x14ac:dyDescent="0.3">
      <c r="A240" s="18">
        <v>24</v>
      </c>
      <c r="B240" s="127" t="s">
        <v>108</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5"/>
      <c r="AR240" s="15"/>
      <c r="AS240" s="15"/>
      <c r="AT240" s="15"/>
      <c r="AU240" s="15"/>
      <c r="AV240" s="15"/>
      <c r="AW240" s="15"/>
      <c r="AX240" s="15"/>
      <c r="AY240" s="15"/>
      <c r="AZ240" s="15"/>
      <c r="BA240" s="15"/>
      <c r="BB240" s="15"/>
      <c r="BC240" s="15"/>
      <c r="BD240" s="15"/>
    </row>
    <row r="241" spans="1:56" s="92" customFormat="1" ht="2.25" customHeight="1" x14ac:dyDescent="0.3">
      <c r="A241" s="18"/>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15"/>
      <c r="AR241" s="15"/>
      <c r="AS241" s="15"/>
      <c r="AT241" s="15"/>
      <c r="AU241" s="15"/>
      <c r="AV241" s="15"/>
      <c r="AW241" s="15"/>
      <c r="AX241" s="15"/>
      <c r="AY241" s="15"/>
      <c r="AZ241" s="15"/>
      <c r="BA241" s="15"/>
      <c r="BB241" s="15"/>
      <c r="BC241" s="15"/>
      <c r="BD241" s="15"/>
    </row>
    <row r="242" spans="1:56" s="92" customFormat="1" ht="15" customHeight="1" x14ac:dyDescent="0.3">
      <c r="A242" s="18"/>
      <c r="B242" s="14"/>
      <c r="C242" s="130" t="s">
        <v>109</v>
      </c>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5"/>
      <c r="AR242" s="15"/>
      <c r="AS242" s="15"/>
      <c r="AT242" s="15"/>
      <c r="AU242" s="15"/>
      <c r="AV242" s="15"/>
      <c r="AW242" s="15"/>
      <c r="AX242" s="15"/>
      <c r="AY242" s="15"/>
      <c r="AZ242" s="15"/>
      <c r="BA242" s="15"/>
      <c r="BB242" s="15"/>
      <c r="BC242" s="15"/>
      <c r="BD242" s="15"/>
    </row>
    <row r="243" spans="1:56" s="92" customFormat="1" ht="2.25" customHeight="1" x14ac:dyDescent="0.3">
      <c r="A243" s="18"/>
      <c r="B243" s="14"/>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15"/>
      <c r="AR243" s="15"/>
      <c r="AS243" s="15"/>
      <c r="AT243" s="15"/>
      <c r="AU243" s="15"/>
      <c r="AV243" s="15"/>
      <c r="AW243" s="15"/>
      <c r="AX243" s="15"/>
      <c r="AY243" s="15"/>
      <c r="AZ243" s="15"/>
      <c r="BA243" s="15"/>
      <c r="BB243" s="15"/>
      <c r="BC243" s="15"/>
      <c r="BD243" s="15"/>
    </row>
    <row r="244" spans="1:56" s="92" customFormat="1" ht="15" customHeight="1" x14ac:dyDescent="0.3">
      <c r="A244" s="18"/>
      <c r="B244" s="14"/>
      <c r="C244" s="130" t="s">
        <v>110</v>
      </c>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5"/>
      <c r="AR244" s="15"/>
      <c r="AS244" s="15"/>
      <c r="AT244" s="15"/>
      <c r="AU244" s="15"/>
      <c r="AV244" s="15"/>
      <c r="AW244" s="15"/>
      <c r="AX244" s="15"/>
      <c r="AY244" s="15"/>
      <c r="AZ244" s="15"/>
      <c r="BA244" s="15"/>
      <c r="BB244" s="15"/>
      <c r="BC244" s="15"/>
      <c r="BD244" s="15"/>
    </row>
    <row r="245" spans="1:56" s="92" customFormat="1" ht="15" customHeight="1" x14ac:dyDescent="0.3">
      <c r="A245" s="18"/>
      <c r="B245" s="14"/>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15"/>
      <c r="AR245" s="15"/>
      <c r="AS245" s="15"/>
      <c r="AT245" s="15"/>
      <c r="AU245" s="15"/>
      <c r="AV245" s="15"/>
      <c r="AW245" s="15"/>
      <c r="AX245" s="15"/>
      <c r="AY245" s="15"/>
      <c r="AZ245" s="15"/>
      <c r="BA245" s="15"/>
      <c r="BB245" s="15"/>
      <c r="BC245" s="15"/>
      <c r="BD245" s="15"/>
    </row>
    <row r="246" spans="1:56" s="92" customFormat="1" ht="15" customHeight="1" x14ac:dyDescent="0.3">
      <c r="A246" s="18">
        <v>25</v>
      </c>
      <c r="B246" s="126" t="s">
        <v>111</v>
      </c>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5"/>
      <c r="AR246" s="15"/>
      <c r="AS246" s="15"/>
      <c r="AT246" s="15"/>
      <c r="AU246" s="15"/>
      <c r="AV246" s="15"/>
      <c r="AW246" s="15"/>
      <c r="AX246" s="15"/>
      <c r="AY246" s="15"/>
      <c r="AZ246" s="15"/>
      <c r="BA246" s="15"/>
      <c r="BB246" s="15"/>
      <c r="BC246" s="15"/>
      <c r="BD246" s="15"/>
    </row>
    <row r="247" spans="1:56" s="92" customFormat="1" ht="15" customHeight="1" x14ac:dyDescent="0.3">
      <c r="A247" s="18"/>
      <c r="B247" s="139" t="s">
        <v>112</v>
      </c>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5"/>
      <c r="AR247" s="15"/>
      <c r="AS247" s="15"/>
      <c r="AT247" s="15"/>
      <c r="AU247" s="15"/>
      <c r="AV247" s="15"/>
      <c r="AW247" s="15"/>
      <c r="AX247" s="15"/>
      <c r="AY247" s="15"/>
      <c r="AZ247" s="15"/>
      <c r="BA247" s="15"/>
      <c r="BB247" s="15"/>
      <c r="BC247" s="15"/>
      <c r="BD247" s="15"/>
    </row>
    <row r="248" spans="1:56" s="92" customFormat="1" ht="2.25" customHeight="1" x14ac:dyDescent="0.3">
      <c r="A248" s="18"/>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15"/>
      <c r="AR248" s="15"/>
      <c r="AS248" s="15"/>
      <c r="AT248" s="15"/>
      <c r="AU248" s="15"/>
      <c r="AV248" s="15"/>
      <c r="AW248" s="15"/>
      <c r="AX248" s="15"/>
      <c r="AY248" s="15"/>
      <c r="AZ248" s="15"/>
      <c r="BA248" s="15"/>
      <c r="BB248" s="15"/>
      <c r="BC248" s="15"/>
      <c r="BD248" s="15"/>
    </row>
    <row r="249" spans="1:56" s="92" customFormat="1" ht="15" customHeight="1" x14ac:dyDescent="0.3">
      <c r="A249" s="18"/>
      <c r="B249" s="14"/>
      <c r="C249" s="130" t="s">
        <v>33</v>
      </c>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5"/>
      <c r="AR249" s="15"/>
      <c r="AS249" s="15"/>
      <c r="AT249" s="15"/>
      <c r="AU249" s="15"/>
      <c r="AV249" s="15"/>
      <c r="AW249" s="15"/>
      <c r="AX249" s="15"/>
      <c r="AY249" s="15"/>
      <c r="AZ249" s="15"/>
      <c r="BA249" s="15"/>
      <c r="BB249" s="15"/>
      <c r="BC249" s="15"/>
      <c r="BD249" s="15"/>
    </row>
    <row r="250" spans="1:56" s="92" customFormat="1" ht="2.25" customHeight="1" x14ac:dyDescent="0.3">
      <c r="A250" s="18"/>
      <c r="B250" s="14"/>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15"/>
      <c r="AR250" s="15"/>
      <c r="AS250" s="15"/>
      <c r="AT250" s="15"/>
      <c r="AU250" s="15"/>
      <c r="AV250" s="15"/>
      <c r="AW250" s="15"/>
      <c r="AX250" s="15"/>
      <c r="AY250" s="15"/>
      <c r="AZ250" s="15"/>
      <c r="BA250" s="15"/>
      <c r="BB250" s="15"/>
      <c r="BC250" s="15"/>
      <c r="BD250" s="15"/>
    </row>
    <row r="251" spans="1:56" s="92" customFormat="1" ht="15" customHeight="1" x14ac:dyDescent="0.3">
      <c r="A251" s="18"/>
      <c r="B251" s="14"/>
      <c r="C251" s="148" t="s">
        <v>113</v>
      </c>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5"/>
      <c r="AR251" s="15"/>
      <c r="AS251" s="15"/>
      <c r="AT251" s="15"/>
      <c r="AU251" s="15"/>
      <c r="AV251" s="15"/>
      <c r="AW251" s="15"/>
      <c r="AX251" s="15"/>
      <c r="AY251" s="15"/>
      <c r="AZ251" s="15"/>
      <c r="BA251" s="15"/>
      <c r="BB251" s="15"/>
      <c r="BC251" s="15"/>
      <c r="BD251" s="15"/>
    </row>
    <row r="252" spans="1:56" s="92" customFormat="1" ht="15" customHeight="1" x14ac:dyDescent="0.3">
      <c r="A252" s="18"/>
      <c r="B252" s="19"/>
      <c r="C252" s="119" t="s">
        <v>17</v>
      </c>
      <c r="D252" s="119"/>
      <c r="E252" s="149" t="s">
        <v>100</v>
      </c>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19" t="s">
        <v>114</v>
      </c>
      <c r="AC252" s="119"/>
      <c r="AD252" s="119"/>
      <c r="AE252" s="119"/>
      <c r="AF252" s="119"/>
      <c r="AG252" s="119"/>
      <c r="AH252" s="119"/>
      <c r="AI252" s="119"/>
      <c r="AJ252" s="119"/>
      <c r="AK252" s="119"/>
      <c r="AL252" s="119"/>
      <c r="AM252" s="119"/>
      <c r="AN252" s="119"/>
      <c r="AO252" s="119"/>
      <c r="AP252" s="119"/>
      <c r="AQ252" s="15"/>
      <c r="AR252" s="15"/>
      <c r="AS252" s="15"/>
      <c r="AT252" s="15"/>
      <c r="AU252" s="15"/>
      <c r="AV252" s="15"/>
      <c r="AW252" s="15"/>
      <c r="AX252" s="15"/>
      <c r="AY252" s="15"/>
      <c r="AZ252" s="15"/>
      <c r="BA252" s="15"/>
      <c r="BB252" s="15"/>
      <c r="BC252" s="15"/>
      <c r="BD252" s="15"/>
    </row>
    <row r="253" spans="1:56" s="92" customFormat="1" ht="15" customHeight="1" x14ac:dyDescent="0.3">
      <c r="A253" s="18"/>
      <c r="B253" s="19"/>
      <c r="C253" s="119" t="s">
        <v>102</v>
      </c>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5"/>
      <c r="AR253" s="15"/>
      <c r="AS253" s="15"/>
      <c r="AT253" s="15"/>
      <c r="AU253" s="15"/>
      <c r="AV253" s="15"/>
      <c r="AW253" s="15"/>
      <c r="AX253" s="15"/>
      <c r="AY253" s="15"/>
      <c r="AZ253" s="15"/>
      <c r="BA253" s="15"/>
      <c r="BB253" s="15"/>
      <c r="BC253" s="15"/>
      <c r="BD253" s="15"/>
    </row>
    <row r="254" spans="1:56" ht="15" customHeight="1" x14ac:dyDescent="0.25">
      <c r="A254" s="3"/>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
      <c r="AV254" s="1"/>
      <c r="AW254" s="1"/>
      <c r="AX254" s="1"/>
      <c r="AY254" s="1"/>
      <c r="AZ254" s="1"/>
      <c r="BA254" s="1"/>
      <c r="BB254" s="1"/>
      <c r="BC254" s="1"/>
      <c r="BD254" s="1"/>
    </row>
    <row r="255" spans="1:56" ht="15" customHeight="1" x14ac:dyDescent="0.25">
      <c r="A255" s="3"/>
      <c r="B255" s="169" t="s">
        <v>115</v>
      </c>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70"/>
      <c r="AQ255" s="15"/>
      <c r="AR255" s="15"/>
      <c r="AS255" s="15"/>
      <c r="AT255" s="15"/>
      <c r="AU255" s="1"/>
      <c r="AV255" s="1"/>
      <c r="AW255" s="1"/>
      <c r="AX255" s="1"/>
      <c r="AY255" s="1"/>
      <c r="AZ255" s="1"/>
      <c r="BA255" s="1"/>
      <c r="BB255" s="1"/>
      <c r="BC255" s="1"/>
      <c r="BD255" s="1"/>
    </row>
    <row r="256" spans="1:56" ht="2.25" customHeight="1" x14ac:dyDescent="0.25">
      <c r="A256" s="3"/>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
      <c r="AV256" s="1"/>
      <c r="AW256" s="1"/>
      <c r="AX256" s="1"/>
      <c r="AY256" s="1"/>
      <c r="AZ256" s="1"/>
      <c r="BA256" s="1"/>
      <c r="BB256" s="1"/>
      <c r="BC256" s="1"/>
      <c r="BD256" s="1"/>
    </row>
    <row r="257" spans="1:56" ht="15" customHeight="1" x14ac:dyDescent="0.25">
      <c r="A257" s="34">
        <v>26</v>
      </c>
      <c r="B257" s="171" t="s">
        <v>116</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5"/>
      <c r="AR257" s="15"/>
      <c r="AS257" s="15"/>
      <c r="AT257" s="15"/>
      <c r="AU257" s="1"/>
      <c r="AV257" s="1"/>
      <c r="AW257" s="1"/>
      <c r="AX257" s="1"/>
      <c r="AY257" s="1"/>
      <c r="AZ257" s="1"/>
      <c r="BA257" s="1"/>
      <c r="BB257" s="1"/>
      <c r="BC257" s="1"/>
      <c r="BD257" s="1"/>
    </row>
    <row r="258" spans="1:56" ht="15" customHeight="1" x14ac:dyDescent="0.3">
      <c r="A258" s="3"/>
      <c r="B258" s="15"/>
      <c r="C258" s="136" t="s">
        <v>117</v>
      </c>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c r="AA258" s="196"/>
      <c r="AB258" s="196"/>
      <c r="AC258" s="196"/>
      <c r="AD258" s="196"/>
      <c r="AE258" s="196"/>
      <c r="AF258" s="196"/>
      <c r="AG258" s="196"/>
      <c r="AH258" s="196"/>
      <c r="AI258" s="196"/>
      <c r="AJ258" s="196"/>
      <c r="AK258" s="196"/>
      <c r="AL258" s="196"/>
      <c r="AM258" s="196"/>
      <c r="AN258" s="196"/>
      <c r="AO258" s="196"/>
      <c r="AP258" s="196"/>
      <c r="AQ258" s="15"/>
      <c r="AR258" s="15"/>
      <c r="AS258" s="15"/>
      <c r="AT258" s="15"/>
      <c r="AU258" s="1"/>
      <c r="AV258" s="1"/>
      <c r="AW258" s="1"/>
      <c r="AX258" s="1"/>
      <c r="AY258" s="1"/>
      <c r="AZ258" s="1"/>
      <c r="BA258" s="1"/>
      <c r="BB258" s="1"/>
      <c r="BC258" s="1"/>
      <c r="BD258" s="1"/>
    </row>
    <row r="259" spans="1:56" ht="2.25" customHeight="1" x14ac:dyDescent="0.25">
      <c r="A259" s="3"/>
      <c r="B259" s="15"/>
      <c r="C259" s="15"/>
      <c r="D259" s="15"/>
      <c r="E259" s="15"/>
      <c r="F259" s="15"/>
      <c r="G259" s="15"/>
      <c r="H259" s="15"/>
      <c r="I259" s="15"/>
      <c r="J259" s="15"/>
      <c r="K259" s="15"/>
      <c r="L259" s="15"/>
      <c r="M259" s="15"/>
      <c r="N259" s="14"/>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
      <c r="AV259" s="1"/>
      <c r="AW259" s="1"/>
      <c r="AX259" s="1"/>
      <c r="AY259" s="1"/>
      <c r="AZ259" s="1"/>
      <c r="BA259" s="1"/>
      <c r="BB259" s="1"/>
      <c r="BC259" s="1"/>
      <c r="BD259" s="1"/>
    </row>
    <row r="260" spans="1:56" ht="15" customHeight="1" x14ac:dyDescent="0.25">
      <c r="A260" s="3"/>
      <c r="B260" s="15"/>
      <c r="C260" s="136" t="s">
        <v>93</v>
      </c>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5"/>
      <c r="AR260" s="15"/>
      <c r="AS260" s="15"/>
      <c r="AT260" s="15"/>
      <c r="AU260" s="1"/>
      <c r="AV260" s="1"/>
      <c r="AW260" s="1"/>
      <c r="AX260" s="1"/>
      <c r="AY260" s="1"/>
      <c r="AZ260" s="1"/>
      <c r="BA260" s="1"/>
      <c r="BB260" s="1"/>
      <c r="BC260" s="1"/>
      <c r="BD260" s="1"/>
    </row>
    <row r="261" spans="1:56" ht="15" customHeight="1" x14ac:dyDescent="0.25">
      <c r="A261" s="3"/>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
      <c r="AV261" s="1"/>
      <c r="AW261" s="1"/>
      <c r="AX261" s="1"/>
      <c r="AY261" s="1"/>
      <c r="AZ261" s="1"/>
      <c r="BA261" s="1"/>
      <c r="BB261" s="1"/>
      <c r="BC261" s="1"/>
      <c r="BD261" s="1"/>
    </row>
    <row r="262" spans="1:56" ht="15" customHeight="1" x14ac:dyDescent="0.25">
      <c r="A262" s="34">
        <v>27</v>
      </c>
      <c r="B262" s="171" t="s">
        <v>118</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5"/>
      <c r="AR262" s="15"/>
      <c r="AS262" s="15"/>
      <c r="AT262" s="15"/>
      <c r="AU262" s="1"/>
      <c r="AV262" s="1"/>
      <c r="AW262" s="1"/>
      <c r="AX262" s="1"/>
      <c r="AY262" s="1"/>
      <c r="AZ262" s="1"/>
      <c r="BA262" s="1"/>
      <c r="BB262" s="1"/>
      <c r="BC262" s="1"/>
      <c r="BD262" s="1"/>
    </row>
    <row r="263" spans="1:56" ht="15" customHeight="1" x14ac:dyDescent="0.3">
      <c r="A263" s="3"/>
      <c r="B263" s="15"/>
      <c r="C263" s="136" t="s">
        <v>119</v>
      </c>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c r="AA263" s="196"/>
      <c r="AB263" s="196"/>
      <c r="AC263" s="196"/>
      <c r="AD263" s="196"/>
      <c r="AE263" s="196"/>
      <c r="AF263" s="196"/>
      <c r="AG263" s="196"/>
      <c r="AH263" s="196"/>
      <c r="AI263" s="196"/>
      <c r="AJ263" s="196"/>
      <c r="AK263" s="196"/>
      <c r="AL263" s="196"/>
      <c r="AM263" s="196"/>
      <c r="AN263" s="196"/>
      <c r="AO263" s="196"/>
      <c r="AP263" s="196"/>
      <c r="AQ263" s="15"/>
      <c r="AR263" s="15"/>
      <c r="AS263" s="15"/>
      <c r="AT263" s="15"/>
      <c r="AU263" s="1"/>
      <c r="AV263" s="1"/>
      <c r="AW263" s="1"/>
      <c r="AX263" s="1"/>
      <c r="AY263" s="1"/>
      <c r="AZ263" s="1"/>
      <c r="BA263" s="1"/>
      <c r="BB263" s="1"/>
      <c r="BC263" s="1"/>
      <c r="BD263" s="1"/>
    </row>
    <row r="264" spans="1:56" ht="2.25" customHeight="1" x14ac:dyDescent="0.25">
      <c r="A264" s="3"/>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15"/>
      <c r="AR264" s="15"/>
      <c r="AS264" s="15"/>
      <c r="AT264" s="15"/>
      <c r="AU264" s="1"/>
      <c r="AV264" s="1"/>
      <c r="AW264" s="1"/>
      <c r="AX264" s="1"/>
      <c r="AY264" s="1"/>
      <c r="AZ264" s="1"/>
      <c r="BA264" s="1"/>
      <c r="BB264" s="1"/>
      <c r="BC264" s="1"/>
      <c r="BD264" s="1"/>
    </row>
    <row r="265" spans="1:56" ht="15" customHeight="1" x14ac:dyDescent="0.25">
      <c r="A265" s="3"/>
      <c r="B265" s="40"/>
      <c r="C265" s="253" t="s">
        <v>56</v>
      </c>
      <c r="D265" s="253"/>
      <c r="E265" s="253"/>
      <c r="F265" s="15"/>
      <c r="G265" s="76"/>
      <c r="H265" s="76"/>
      <c r="I265" s="15"/>
      <c r="J265" s="173" t="s">
        <v>57</v>
      </c>
      <c r="K265" s="173"/>
      <c r="L265" s="173"/>
      <c r="M265" s="76"/>
      <c r="N265" s="76"/>
      <c r="O265" s="76"/>
      <c r="P265" s="76"/>
      <c r="Q265" s="15"/>
      <c r="R265" s="41"/>
      <c r="S265" s="41"/>
      <c r="T265" s="41"/>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
      <c r="AV265" s="1"/>
      <c r="AW265" s="1"/>
      <c r="AX265" s="1"/>
      <c r="AY265" s="1"/>
      <c r="AZ265" s="1"/>
      <c r="BA265" s="1"/>
      <c r="BB265" s="1"/>
      <c r="BC265" s="1"/>
      <c r="BD265" s="1"/>
    </row>
    <row r="266" spans="1:56" ht="2.25" customHeight="1" x14ac:dyDescent="0.25">
      <c r="A266" s="3"/>
      <c r="B266" s="15"/>
      <c r="C266" s="15"/>
      <c r="D266" s="23"/>
      <c r="E266" s="41"/>
      <c r="F266" s="41"/>
      <c r="G266" s="23"/>
      <c r="H266" s="15"/>
      <c r="I266" s="23"/>
      <c r="J266" s="42"/>
      <c r="K266" s="42"/>
      <c r="L266" s="42"/>
      <c r="M266" s="41"/>
      <c r="N266" s="41"/>
      <c r="O266" s="41"/>
      <c r="P266" s="41"/>
      <c r="Q266" s="41"/>
      <c r="R266" s="41"/>
      <c r="S266" s="41"/>
      <c r="T266" s="41"/>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
      <c r="AV266" s="1"/>
      <c r="AW266" s="1"/>
      <c r="AX266" s="1"/>
      <c r="AY266" s="1"/>
      <c r="AZ266" s="1"/>
      <c r="BA266" s="1"/>
      <c r="BB266" s="1"/>
      <c r="BC266" s="1"/>
      <c r="BD266" s="1"/>
    </row>
    <row r="267" spans="1:56" ht="15" customHeight="1" x14ac:dyDescent="0.3">
      <c r="A267" s="3"/>
      <c r="B267" s="15"/>
      <c r="C267" s="136" t="s">
        <v>93</v>
      </c>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c r="AA267" s="196"/>
      <c r="AB267" s="196"/>
      <c r="AC267" s="196"/>
      <c r="AD267" s="196"/>
      <c r="AE267" s="196"/>
      <c r="AF267" s="196"/>
      <c r="AG267" s="196"/>
      <c r="AH267" s="196"/>
      <c r="AI267" s="196"/>
      <c r="AJ267" s="196"/>
      <c r="AK267" s="196"/>
      <c r="AL267" s="196"/>
      <c r="AM267" s="196"/>
      <c r="AN267" s="196"/>
      <c r="AO267" s="196"/>
      <c r="AP267" s="196"/>
      <c r="AQ267" s="15"/>
      <c r="AR267" s="15"/>
      <c r="AS267" s="15"/>
      <c r="AT267" s="15"/>
      <c r="AU267" s="1"/>
      <c r="AV267" s="1"/>
      <c r="AW267" s="1"/>
      <c r="AX267" s="1"/>
      <c r="AY267" s="1"/>
      <c r="AZ267" s="1"/>
      <c r="BA267" s="1"/>
      <c r="BB267" s="1"/>
      <c r="BC267" s="1"/>
      <c r="BD267" s="1"/>
    </row>
    <row r="268" spans="1:56" ht="15" customHeight="1" x14ac:dyDescent="0.3">
      <c r="A268" s="3"/>
      <c r="B268" s="15"/>
      <c r="C268" s="15"/>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15"/>
      <c r="AR268" s="15"/>
      <c r="AS268" s="15"/>
      <c r="AT268" s="15"/>
      <c r="AU268" s="1"/>
      <c r="AV268" s="1"/>
      <c r="AW268" s="1"/>
      <c r="AX268" s="1"/>
      <c r="AY268" s="1"/>
      <c r="AZ268" s="1"/>
      <c r="BA268" s="1"/>
      <c r="BB268" s="1"/>
      <c r="BC268" s="1"/>
      <c r="BD268" s="1"/>
    </row>
    <row r="269" spans="1:56" ht="15" customHeight="1" x14ac:dyDescent="0.25">
      <c r="A269" s="3">
        <v>28</v>
      </c>
      <c r="B269" s="150" t="s">
        <v>120</v>
      </c>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
      <c r="AR269" s="15"/>
      <c r="AS269" s="15"/>
      <c r="AT269" s="15"/>
      <c r="AU269" s="1"/>
      <c r="AV269" s="1"/>
      <c r="AW269" s="1"/>
      <c r="AX269" s="1"/>
      <c r="AY269" s="1"/>
      <c r="AZ269" s="1"/>
      <c r="BA269" s="1"/>
      <c r="BB269" s="1"/>
      <c r="BC269" s="1"/>
      <c r="BD269" s="1"/>
    </row>
    <row r="270" spans="1:56" ht="2.25" customHeight="1" x14ac:dyDescent="0.25">
      <c r="A270" s="3"/>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
      <c r="AV270" s="1"/>
      <c r="AW270" s="1"/>
      <c r="AX270" s="1"/>
      <c r="AY270" s="1"/>
      <c r="AZ270" s="1"/>
      <c r="BA270" s="1"/>
      <c r="BB270" s="1"/>
      <c r="BC270" s="1"/>
      <c r="BD270" s="1"/>
    </row>
    <row r="271" spans="1:56" ht="15" customHeight="1" x14ac:dyDescent="0.25">
      <c r="A271" s="3"/>
      <c r="B271" s="254"/>
      <c r="C271" s="255"/>
      <c r="D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c r="AA271" s="255"/>
      <c r="AB271" s="255"/>
      <c r="AC271" s="255"/>
      <c r="AD271" s="255"/>
      <c r="AE271" s="255"/>
      <c r="AF271" s="255"/>
      <c r="AG271" s="255"/>
      <c r="AH271" s="255"/>
      <c r="AI271" s="255"/>
      <c r="AJ271" s="255"/>
      <c r="AK271" s="255"/>
      <c r="AL271" s="255"/>
      <c r="AM271" s="255"/>
      <c r="AN271" s="255"/>
      <c r="AO271" s="255"/>
      <c r="AP271" s="256"/>
      <c r="AQ271" s="15"/>
      <c r="AR271" s="15"/>
      <c r="AS271" s="15"/>
      <c r="AT271" s="15"/>
      <c r="AU271" s="1"/>
      <c r="AV271" s="1"/>
      <c r="AW271" s="1"/>
      <c r="AX271" s="1"/>
      <c r="AY271" s="1"/>
      <c r="AZ271" s="1"/>
      <c r="BA271" s="1"/>
      <c r="BB271" s="1"/>
      <c r="BC271" s="1"/>
      <c r="BD271" s="1"/>
    </row>
    <row r="272" spans="1:56" ht="15" customHeight="1" x14ac:dyDescent="0.25">
      <c r="A272" s="3"/>
      <c r="B272" s="257"/>
      <c r="C272" s="258"/>
      <c r="D272" s="258"/>
      <c r="E272" s="258"/>
      <c r="F272" s="258"/>
      <c r="G272" s="258"/>
      <c r="H272" s="258"/>
      <c r="I272" s="258"/>
      <c r="J272" s="258"/>
      <c r="K272" s="258"/>
      <c r="L272" s="258"/>
      <c r="M272" s="258"/>
      <c r="N272" s="258"/>
      <c r="O272" s="258"/>
      <c r="P272" s="258"/>
      <c r="Q272" s="258"/>
      <c r="R272" s="258"/>
      <c r="S272" s="258"/>
      <c r="T272" s="258"/>
      <c r="U272" s="258"/>
      <c r="V272" s="258"/>
      <c r="W272" s="258"/>
      <c r="X272" s="258"/>
      <c r="Y272" s="258"/>
      <c r="Z272" s="258"/>
      <c r="AA272" s="258"/>
      <c r="AB272" s="258"/>
      <c r="AC272" s="258"/>
      <c r="AD272" s="258"/>
      <c r="AE272" s="258"/>
      <c r="AF272" s="258"/>
      <c r="AG272" s="258"/>
      <c r="AH272" s="258"/>
      <c r="AI272" s="258"/>
      <c r="AJ272" s="258"/>
      <c r="AK272" s="258"/>
      <c r="AL272" s="258"/>
      <c r="AM272" s="258"/>
      <c r="AN272" s="258"/>
      <c r="AO272" s="258"/>
      <c r="AP272" s="259"/>
      <c r="AQ272" s="15"/>
      <c r="AR272" s="15"/>
      <c r="AS272" s="15"/>
      <c r="AT272" s="15"/>
      <c r="AU272" s="1"/>
      <c r="AV272" s="1"/>
      <c r="AW272" s="1"/>
      <c r="AX272" s="1"/>
      <c r="AY272" s="1"/>
      <c r="AZ272" s="1"/>
      <c r="BA272" s="1"/>
      <c r="BB272" s="1"/>
      <c r="BC272" s="1"/>
      <c r="BD272" s="1"/>
    </row>
    <row r="273" spans="1:56" ht="15" customHeight="1" x14ac:dyDescent="0.25">
      <c r="A273" s="3"/>
      <c r="B273" s="257"/>
      <c r="C273" s="258"/>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258"/>
      <c r="AP273" s="259"/>
      <c r="AQ273" s="15"/>
      <c r="AR273" s="15"/>
      <c r="AS273" s="15"/>
      <c r="AT273" s="15"/>
      <c r="AU273" s="1"/>
      <c r="AV273" s="1"/>
      <c r="AW273" s="1"/>
      <c r="AX273" s="1"/>
      <c r="AY273" s="1"/>
      <c r="AZ273" s="1"/>
      <c r="BA273" s="1"/>
      <c r="BB273" s="1"/>
      <c r="BC273" s="1"/>
      <c r="BD273" s="1"/>
    </row>
    <row r="274" spans="1:56" ht="15" customHeight="1" x14ac:dyDescent="0.25">
      <c r="A274" s="3"/>
      <c r="B274" s="257"/>
      <c r="C274" s="258"/>
      <c r="D274" s="258"/>
      <c r="E274" s="258"/>
      <c r="F274" s="258"/>
      <c r="G274" s="258"/>
      <c r="H274" s="258"/>
      <c r="I274" s="258"/>
      <c r="J274" s="258"/>
      <c r="K274" s="258"/>
      <c r="L274" s="258"/>
      <c r="M274" s="258"/>
      <c r="N274" s="258"/>
      <c r="O274" s="258"/>
      <c r="P274" s="258"/>
      <c r="Q274" s="258"/>
      <c r="R274" s="258"/>
      <c r="S274" s="258"/>
      <c r="T274" s="258"/>
      <c r="U274" s="258"/>
      <c r="V274" s="258"/>
      <c r="W274" s="258"/>
      <c r="X274" s="258"/>
      <c r="Y274" s="258"/>
      <c r="Z274" s="258"/>
      <c r="AA274" s="258"/>
      <c r="AB274" s="258"/>
      <c r="AC274" s="258"/>
      <c r="AD274" s="258"/>
      <c r="AE274" s="258"/>
      <c r="AF274" s="258"/>
      <c r="AG274" s="258"/>
      <c r="AH274" s="258"/>
      <c r="AI274" s="258"/>
      <c r="AJ274" s="258"/>
      <c r="AK274" s="258"/>
      <c r="AL274" s="258"/>
      <c r="AM274" s="258"/>
      <c r="AN274" s="258"/>
      <c r="AO274" s="258"/>
      <c r="AP274" s="259"/>
      <c r="AQ274" s="15"/>
      <c r="AR274" s="15"/>
      <c r="AS274" s="15"/>
      <c r="AT274" s="15"/>
      <c r="AU274" s="1"/>
      <c r="AV274" s="1"/>
      <c r="AW274" s="1"/>
      <c r="AX274" s="1"/>
      <c r="AY274" s="1"/>
      <c r="AZ274" s="1"/>
      <c r="BA274" s="1"/>
      <c r="BB274" s="1"/>
      <c r="BC274" s="1"/>
      <c r="BD274" s="1"/>
    </row>
    <row r="275" spans="1:56" ht="15" customHeight="1" x14ac:dyDescent="0.25">
      <c r="A275" s="3"/>
      <c r="B275" s="257"/>
      <c r="C275" s="258"/>
      <c r="D275" s="258"/>
      <c r="E275" s="258"/>
      <c r="F275" s="258"/>
      <c r="G275" s="258"/>
      <c r="H275" s="258"/>
      <c r="I275" s="258"/>
      <c r="J275" s="258"/>
      <c r="K275" s="258"/>
      <c r="L275" s="258"/>
      <c r="M275" s="258"/>
      <c r="N275" s="258"/>
      <c r="O275" s="258"/>
      <c r="P275" s="258"/>
      <c r="Q275" s="258"/>
      <c r="R275" s="258"/>
      <c r="S275" s="258"/>
      <c r="T275" s="258"/>
      <c r="U275" s="258"/>
      <c r="V275" s="258"/>
      <c r="W275" s="258"/>
      <c r="X275" s="258"/>
      <c r="Y275" s="258"/>
      <c r="Z275" s="258"/>
      <c r="AA275" s="258"/>
      <c r="AB275" s="258"/>
      <c r="AC275" s="258"/>
      <c r="AD275" s="258"/>
      <c r="AE275" s="258"/>
      <c r="AF275" s="258"/>
      <c r="AG275" s="258"/>
      <c r="AH275" s="258"/>
      <c r="AI275" s="258"/>
      <c r="AJ275" s="258"/>
      <c r="AK275" s="258"/>
      <c r="AL275" s="258"/>
      <c r="AM275" s="258"/>
      <c r="AN275" s="258"/>
      <c r="AO275" s="258"/>
      <c r="AP275" s="259"/>
      <c r="AQ275" s="15"/>
      <c r="AR275" s="15"/>
      <c r="AS275" s="15"/>
      <c r="AT275" s="15"/>
      <c r="AU275" s="1"/>
      <c r="AV275" s="1"/>
      <c r="AW275" s="1"/>
      <c r="AX275" s="1"/>
      <c r="AY275" s="1"/>
      <c r="AZ275" s="1"/>
      <c r="BA275" s="1"/>
      <c r="BB275" s="1"/>
      <c r="BC275" s="1"/>
      <c r="BD275" s="1"/>
    </row>
    <row r="276" spans="1:56" ht="15" customHeight="1" x14ac:dyDescent="0.25">
      <c r="A276" s="3"/>
      <c r="B276" s="257"/>
      <c r="C276" s="258"/>
      <c r="D276" s="258"/>
      <c r="E276" s="258"/>
      <c r="F276" s="258"/>
      <c r="G276" s="258"/>
      <c r="H276" s="258"/>
      <c r="I276" s="258"/>
      <c r="J276" s="258"/>
      <c r="K276" s="258"/>
      <c r="L276" s="258"/>
      <c r="M276" s="258"/>
      <c r="N276" s="258"/>
      <c r="O276" s="258"/>
      <c r="P276" s="258"/>
      <c r="Q276" s="258"/>
      <c r="R276" s="258"/>
      <c r="S276" s="258"/>
      <c r="T276" s="258"/>
      <c r="U276" s="258"/>
      <c r="V276" s="258"/>
      <c r="W276" s="258"/>
      <c r="X276" s="258"/>
      <c r="Y276" s="258"/>
      <c r="Z276" s="258"/>
      <c r="AA276" s="258"/>
      <c r="AB276" s="258"/>
      <c r="AC276" s="258"/>
      <c r="AD276" s="258"/>
      <c r="AE276" s="258"/>
      <c r="AF276" s="258"/>
      <c r="AG276" s="258"/>
      <c r="AH276" s="258"/>
      <c r="AI276" s="258"/>
      <c r="AJ276" s="258"/>
      <c r="AK276" s="258"/>
      <c r="AL276" s="258"/>
      <c r="AM276" s="258"/>
      <c r="AN276" s="258"/>
      <c r="AO276" s="258"/>
      <c r="AP276" s="259"/>
      <c r="AQ276" s="15"/>
      <c r="AR276" s="15"/>
      <c r="AS276" s="15"/>
      <c r="AT276" s="15"/>
      <c r="AU276" s="1"/>
      <c r="AV276" s="1"/>
      <c r="AW276" s="1"/>
      <c r="AX276" s="1"/>
      <c r="AY276" s="1"/>
      <c r="AZ276" s="1"/>
      <c r="BA276" s="1"/>
      <c r="BB276" s="1"/>
      <c r="BC276" s="1"/>
      <c r="BD276" s="1"/>
    </row>
    <row r="277" spans="1:56" ht="15" customHeight="1" x14ac:dyDescent="0.25">
      <c r="A277" s="3"/>
      <c r="B277" s="257"/>
      <c r="C277" s="258"/>
      <c r="D277" s="258"/>
      <c r="E277" s="258"/>
      <c r="F277" s="258"/>
      <c r="G277" s="258"/>
      <c r="H277" s="258"/>
      <c r="I277" s="258"/>
      <c r="J277" s="258"/>
      <c r="K277" s="258"/>
      <c r="L277" s="258"/>
      <c r="M277" s="258"/>
      <c r="N277" s="258"/>
      <c r="O277" s="258"/>
      <c r="P277" s="258"/>
      <c r="Q277" s="258"/>
      <c r="R277" s="258"/>
      <c r="S277" s="258"/>
      <c r="T277" s="258"/>
      <c r="U277" s="258"/>
      <c r="V277" s="258"/>
      <c r="W277" s="258"/>
      <c r="X277" s="258"/>
      <c r="Y277" s="258"/>
      <c r="Z277" s="258"/>
      <c r="AA277" s="258"/>
      <c r="AB277" s="258"/>
      <c r="AC277" s="258"/>
      <c r="AD277" s="258"/>
      <c r="AE277" s="258"/>
      <c r="AF277" s="258"/>
      <c r="AG277" s="258"/>
      <c r="AH277" s="258"/>
      <c r="AI277" s="258"/>
      <c r="AJ277" s="258"/>
      <c r="AK277" s="258"/>
      <c r="AL277" s="258"/>
      <c r="AM277" s="258"/>
      <c r="AN277" s="258"/>
      <c r="AO277" s="258"/>
      <c r="AP277" s="259"/>
      <c r="AQ277" s="15"/>
      <c r="AR277" s="15"/>
      <c r="AS277" s="15"/>
      <c r="AT277" s="15"/>
      <c r="AU277" s="1"/>
      <c r="AV277" s="1"/>
      <c r="AW277" s="1"/>
      <c r="AX277" s="1"/>
      <c r="AY277" s="1"/>
      <c r="AZ277" s="1"/>
      <c r="BA277" s="1"/>
      <c r="BB277" s="1"/>
      <c r="BC277" s="1"/>
      <c r="BD277" s="1"/>
    </row>
    <row r="278" spans="1:56" ht="15" customHeight="1" x14ac:dyDescent="0.25">
      <c r="A278" s="3"/>
      <c r="B278" s="257"/>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9"/>
      <c r="AQ278" s="15"/>
      <c r="AR278" s="15"/>
      <c r="AS278" s="15"/>
      <c r="AT278" s="15"/>
      <c r="AU278" s="1"/>
      <c r="AV278" s="1"/>
      <c r="AW278" s="1"/>
      <c r="AX278" s="1"/>
      <c r="AY278" s="1"/>
      <c r="AZ278" s="1"/>
      <c r="BA278" s="1"/>
      <c r="BB278" s="1"/>
      <c r="BC278" s="1"/>
      <c r="BD278" s="1"/>
    </row>
    <row r="279" spans="1:56" ht="15" customHeight="1" x14ac:dyDescent="0.25">
      <c r="A279" s="3"/>
      <c r="B279" s="257"/>
      <c r="C279" s="258"/>
      <c r="D279" s="258"/>
      <c r="E279" s="258"/>
      <c r="F279" s="258"/>
      <c r="G279" s="258"/>
      <c r="H279" s="258"/>
      <c r="I279" s="258"/>
      <c r="J279" s="258"/>
      <c r="K279" s="258"/>
      <c r="L279" s="258"/>
      <c r="M279" s="258"/>
      <c r="N279" s="258"/>
      <c r="O279" s="258"/>
      <c r="P279" s="258"/>
      <c r="Q279" s="258"/>
      <c r="R279" s="258"/>
      <c r="S279" s="258"/>
      <c r="T279" s="258"/>
      <c r="U279" s="258"/>
      <c r="V279" s="258"/>
      <c r="W279" s="258"/>
      <c r="X279" s="258"/>
      <c r="Y279" s="258"/>
      <c r="Z279" s="258"/>
      <c r="AA279" s="258"/>
      <c r="AB279" s="258"/>
      <c r="AC279" s="258"/>
      <c r="AD279" s="258"/>
      <c r="AE279" s="258"/>
      <c r="AF279" s="258"/>
      <c r="AG279" s="258"/>
      <c r="AH279" s="258"/>
      <c r="AI279" s="258"/>
      <c r="AJ279" s="258"/>
      <c r="AK279" s="258"/>
      <c r="AL279" s="258"/>
      <c r="AM279" s="258"/>
      <c r="AN279" s="258"/>
      <c r="AO279" s="258"/>
      <c r="AP279" s="259"/>
      <c r="AQ279" s="15"/>
      <c r="AR279" s="15"/>
      <c r="AS279" s="15"/>
      <c r="AT279" s="15"/>
      <c r="AU279" s="1"/>
      <c r="AV279" s="1"/>
      <c r="AW279" s="1"/>
      <c r="AX279" s="1"/>
      <c r="AY279" s="1"/>
      <c r="AZ279" s="1"/>
      <c r="BA279" s="1"/>
      <c r="BB279" s="1"/>
      <c r="BC279" s="1"/>
      <c r="BD279" s="1"/>
    </row>
    <row r="280" spans="1:56" ht="15" customHeight="1" x14ac:dyDescent="0.25">
      <c r="A280" s="3"/>
      <c r="B280" s="257"/>
      <c r="C280" s="258"/>
      <c r="D280" s="258"/>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9"/>
      <c r="AQ280" s="15"/>
      <c r="AR280" s="15"/>
      <c r="AS280" s="15"/>
      <c r="AT280" s="15"/>
      <c r="AU280" s="1"/>
      <c r="AV280" s="1"/>
      <c r="AW280" s="1"/>
      <c r="AX280" s="1"/>
      <c r="AY280" s="1"/>
      <c r="AZ280" s="1"/>
      <c r="BA280" s="1"/>
      <c r="BB280" s="1"/>
      <c r="BC280" s="1"/>
      <c r="BD280" s="1"/>
    </row>
    <row r="281" spans="1:56" ht="15" customHeight="1" x14ac:dyDescent="0.25">
      <c r="A281" s="3"/>
      <c r="B281" s="260"/>
      <c r="C281" s="261"/>
      <c r="D281" s="261"/>
      <c r="E281" s="261"/>
      <c r="F281" s="261"/>
      <c r="G281" s="261"/>
      <c r="H281" s="261"/>
      <c r="I281" s="261"/>
      <c r="J281" s="261"/>
      <c r="K281" s="261"/>
      <c r="L281" s="261"/>
      <c r="M281" s="261"/>
      <c r="N281" s="261"/>
      <c r="O281" s="261"/>
      <c r="P281" s="261"/>
      <c r="Q281" s="261"/>
      <c r="R281" s="261"/>
      <c r="S281" s="261"/>
      <c r="T281" s="261"/>
      <c r="U281" s="261"/>
      <c r="V281" s="261"/>
      <c r="W281" s="261"/>
      <c r="X281" s="261"/>
      <c r="Y281" s="261"/>
      <c r="Z281" s="261"/>
      <c r="AA281" s="261"/>
      <c r="AB281" s="261"/>
      <c r="AC281" s="261"/>
      <c r="AD281" s="261"/>
      <c r="AE281" s="261"/>
      <c r="AF281" s="261"/>
      <c r="AG281" s="261"/>
      <c r="AH281" s="261"/>
      <c r="AI281" s="261"/>
      <c r="AJ281" s="261"/>
      <c r="AK281" s="261"/>
      <c r="AL281" s="261"/>
      <c r="AM281" s="261"/>
      <c r="AN281" s="261"/>
      <c r="AO281" s="261"/>
      <c r="AP281" s="262"/>
      <c r="AQ281" s="15"/>
      <c r="AR281" s="15"/>
      <c r="AS281" s="15"/>
      <c r="AT281" s="15"/>
      <c r="AU281" s="1"/>
      <c r="AV281" s="1"/>
      <c r="AW281" s="1"/>
      <c r="AX281" s="1"/>
      <c r="AY281" s="1"/>
      <c r="AZ281" s="1"/>
      <c r="BA281" s="1"/>
      <c r="BB281" s="1"/>
      <c r="BC281" s="1"/>
      <c r="BD281" s="1"/>
    </row>
    <row r="282" spans="1:56" ht="15" customHeight="1" x14ac:dyDescent="0.25">
      <c r="A282" s="3"/>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
      <c r="AV282" s="1"/>
      <c r="AW282" s="1"/>
      <c r="AX282" s="1"/>
      <c r="AY282" s="1"/>
      <c r="AZ282" s="1"/>
      <c r="BA282" s="1"/>
      <c r="BB282" s="1"/>
      <c r="BC282" s="1"/>
      <c r="BD282" s="1"/>
    </row>
    <row r="283" spans="1:56" ht="15" customHeight="1" x14ac:dyDescent="0.25">
      <c r="A283" s="3">
        <v>29</v>
      </c>
      <c r="B283" s="150" t="s">
        <v>121</v>
      </c>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0"/>
      <c r="AL283" s="150"/>
      <c r="AM283" s="150"/>
      <c r="AN283" s="150"/>
      <c r="AO283" s="150"/>
      <c r="AP283" s="150"/>
      <c r="AQ283" s="15"/>
      <c r="AR283" s="15"/>
      <c r="AS283" s="15"/>
      <c r="AT283" s="15"/>
      <c r="AU283" s="1"/>
      <c r="AV283" s="1"/>
      <c r="AW283" s="1"/>
      <c r="AX283" s="1"/>
      <c r="AY283" s="1"/>
      <c r="AZ283" s="1"/>
      <c r="BA283" s="1"/>
      <c r="BB283" s="1"/>
      <c r="BC283" s="1"/>
      <c r="BD283" s="1"/>
    </row>
    <row r="284" spans="1:56" ht="15" customHeight="1" x14ac:dyDescent="0.25">
      <c r="A284" s="3"/>
      <c r="B284" s="263" t="s">
        <v>122</v>
      </c>
      <c r="C284" s="263"/>
      <c r="D284" s="263"/>
      <c r="E284" s="263"/>
      <c r="F284" s="263"/>
      <c r="G284" s="263"/>
      <c r="H284" s="263"/>
      <c r="I284" s="263"/>
      <c r="J284" s="263"/>
      <c r="K284" s="263"/>
      <c r="L284" s="263"/>
      <c r="M284" s="263"/>
      <c r="N284" s="263"/>
      <c r="O284" s="263"/>
      <c r="P284" s="263"/>
      <c r="Q284" s="263"/>
      <c r="R284" s="263"/>
      <c r="S284" s="263"/>
      <c r="T284" s="263"/>
      <c r="U284" s="263"/>
      <c r="V284" s="263"/>
      <c r="W284" s="263"/>
      <c r="X284" s="263"/>
      <c r="Y284" s="263"/>
      <c r="Z284" s="263"/>
      <c r="AA284" s="263"/>
      <c r="AB284" s="263"/>
      <c r="AC284" s="263"/>
      <c r="AD284" s="263"/>
      <c r="AE284" s="263"/>
      <c r="AF284" s="263"/>
      <c r="AG284" s="263"/>
      <c r="AH284" s="263"/>
      <c r="AI284" s="263"/>
      <c r="AJ284" s="263"/>
      <c r="AK284" s="263"/>
      <c r="AL284" s="263"/>
      <c r="AM284" s="263"/>
      <c r="AN284" s="263"/>
      <c r="AO284" s="263"/>
      <c r="AP284" s="263"/>
      <c r="AQ284" s="15"/>
      <c r="AR284" s="15"/>
      <c r="AS284" s="15"/>
      <c r="AT284" s="15"/>
      <c r="AU284" s="1"/>
      <c r="AV284" s="1"/>
      <c r="AW284" s="1"/>
      <c r="AX284" s="1"/>
      <c r="AY284" s="1"/>
      <c r="AZ284" s="1"/>
      <c r="BA284" s="1"/>
      <c r="BB284" s="1"/>
      <c r="BC284" s="1"/>
      <c r="BD284" s="1"/>
    </row>
    <row r="285" spans="1:56" s="92" customFormat="1" ht="15" customHeight="1" x14ac:dyDescent="0.3">
      <c r="A285" s="18"/>
      <c r="B285" s="138" t="s">
        <v>123</v>
      </c>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8"/>
      <c r="AJ285" s="138"/>
      <c r="AK285" s="138"/>
      <c r="AL285" s="138"/>
      <c r="AM285" s="138"/>
      <c r="AN285" s="138"/>
      <c r="AO285" s="138"/>
      <c r="AP285" s="138"/>
      <c r="AQ285" s="15"/>
      <c r="AR285" s="15"/>
      <c r="AS285" s="15"/>
      <c r="AT285" s="15"/>
      <c r="AU285" s="15"/>
      <c r="AV285" s="15"/>
      <c r="AW285" s="15"/>
      <c r="AX285" s="15"/>
      <c r="AY285" s="15"/>
      <c r="AZ285" s="15"/>
      <c r="BA285" s="15"/>
      <c r="BB285" s="15"/>
      <c r="BC285" s="15"/>
      <c r="BD285" s="15"/>
    </row>
    <row r="286" spans="1:56" ht="15" customHeight="1" x14ac:dyDescent="0.25">
      <c r="A286" s="3"/>
      <c r="B286" s="318"/>
      <c r="C286" s="318"/>
      <c r="D286" s="318"/>
      <c r="E286" s="318"/>
      <c r="F286" s="318"/>
      <c r="G286" s="318"/>
      <c r="H286" s="318"/>
      <c r="I286" s="318"/>
      <c r="J286" s="318"/>
      <c r="K286" s="318"/>
      <c r="L286" s="318"/>
      <c r="M286" s="318"/>
      <c r="N286" s="318"/>
      <c r="O286" s="318"/>
      <c r="P286" s="318"/>
      <c r="Q286" s="318"/>
      <c r="R286" s="318"/>
      <c r="S286" s="318"/>
      <c r="T286" s="318"/>
      <c r="U286" s="318"/>
      <c r="V286" s="318"/>
      <c r="W286" s="318"/>
      <c r="X286" s="318"/>
      <c r="Y286" s="318"/>
      <c r="Z286" s="318"/>
      <c r="AA286" s="318"/>
      <c r="AB286" s="318"/>
      <c r="AC286" s="318"/>
      <c r="AD286" s="318"/>
      <c r="AE286" s="318"/>
      <c r="AF286" s="318"/>
      <c r="AG286" s="318"/>
      <c r="AH286" s="318"/>
      <c r="AI286" s="318"/>
      <c r="AJ286" s="318"/>
      <c r="AK286" s="318"/>
      <c r="AL286" s="318"/>
      <c r="AM286" s="318"/>
      <c r="AN286" s="318"/>
      <c r="AO286" s="318"/>
      <c r="AP286" s="318"/>
      <c r="AQ286" s="15"/>
      <c r="AR286" s="15"/>
      <c r="AS286" s="15"/>
      <c r="AT286" s="15"/>
      <c r="AU286" s="1"/>
      <c r="AV286" s="1"/>
      <c r="AW286" s="1"/>
      <c r="AX286" s="1"/>
      <c r="AY286" s="1"/>
      <c r="AZ286" s="1"/>
      <c r="BA286" s="1"/>
      <c r="BB286" s="1"/>
      <c r="BC286" s="1"/>
      <c r="BD286" s="1"/>
    </row>
    <row r="287" spans="1:56" ht="15" customHeight="1" x14ac:dyDescent="0.25">
      <c r="A287" s="3"/>
      <c r="B287" s="254"/>
      <c r="C287" s="255"/>
      <c r="D287" s="255"/>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c r="AA287" s="255"/>
      <c r="AB287" s="255"/>
      <c r="AC287" s="255"/>
      <c r="AD287" s="255"/>
      <c r="AE287" s="255"/>
      <c r="AF287" s="255"/>
      <c r="AG287" s="255"/>
      <c r="AH287" s="255"/>
      <c r="AI287" s="255"/>
      <c r="AJ287" s="255"/>
      <c r="AK287" s="255"/>
      <c r="AL287" s="255"/>
      <c r="AM287" s="255"/>
      <c r="AN287" s="255"/>
      <c r="AO287" s="255"/>
      <c r="AP287" s="256"/>
      <c r="AQ287" s="15"/>
      <c r="AR287" s="15"/>
      <c r="AS287" s="15"/>
      <c r="AT287" s="15"/>
      <c r="AU287" s="1"/>
      <c r="AV287" s="1"/>
      <c r="AW287" s="1"/>
      <c r="AX287" s="1"/>
      <c r="AY287" s="1"/>
      <c r="AZ287" s="1"/>
      <c r="BA287" s="1"/>
      <c r="BB287" s="1"/>
      <c r="BC287" s="1"/>
      <c r="BD287" s="1"/>
    </row>
    <row r="288" spans="1:56" ht="15" customHeight="1" x14ac:dyDescent="0.25">
      <c r="A288" s="3"/>
      <c r="B288" s="257"/>
      <c r="C288" s="258"/>
      <c r="D288" s="258"/>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9"/>
      <c r="AQ288" s="15"/>
      <c r="AR288" s="15"/>
      <c r="AS288" s="15"/>
      <c r="AT288" s="15"/>
      <c r="AU288" s="1"/>
      <c r="AV288" s="1"/>
      <c r="AW288" s="1"/>
      <c r="AX288" s="1"/>
      <c r="AY288" s="1"/>
      <c r="AZ288" s="1"/>
      <c r="BA288" s="1"/>
      <c r="BB288" s="1"/>
      <c r="BC288" s="1"/>
      <c r="BD288" s="1"/>
    </row>
    <row r="289" spans="1:56" ht="15" customHeight="1" x14ac:dyDescent="0.25">
      <c r="A289" s="3"/>
      <c r="B289" s="257"/>
      <c r="C289" s="258"/>
      <c r="D289" s="258"/>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9"/>
      <c r="AQ289" s="15"/>
      <c r="AR289" s="15"/>
      <c r="AS289" s="15"/>
      <c r="AT289" s="15"/>
      <c r="AU289" s="1"/>
      <c r="AV289" s="1"/>
      <c r="AW289" s="1"/>
      <c r="AX289" s="1"/>
      <c r="AY289" s="1"/>
      <c r="AZ289" s="1"/>
      <c r="BA289" s="1"/>
      <c r="BB289" s="1"/>
      <c r="BC289" s="1"/>
      <c r="BD289" s="1"/>
    </row>
    <row r="290" spans="1:56" ht="15" customHeight="1" x14ac:dyDescent="0.25">
      <c r="A290" s="3"/>
      <c r="B290" s="257"/>
      <c r="C290" s="258"/>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9"/>
      <c r="AQ290" s="15"/>
      <c r="AR290" s="15"/>
      <c r="AS290" s="15"/>
      <c r="AT290" s="15"/>
      <c r="AU290" s="1"/>
      <c r="AV290" s="1"/>
      <c r="AW290" s="1"/>
      <c r="AX290" s="1"/>
      <c r="AY290" s="1"/>
      <c r="AZ290" s="1"/>
      <c r="BA290" s="1"/>
      <c r="BB290" s="1"/>
      <c r="BC290" s="1"/>
      <c r="BD290" s="1"/>
    </row>
    <row r="291" spans="1:56" ht="15" customHeight="1" x14ac:dyDescent="0.25">
      <c r="A291" s="3"/>
      <c r="B291" s="257"/>
      <c r="C291" s="258"/>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9"/>
      <c r="AQ291" s="15"/>
      <c r="AR291" s="15"/>
      <c r="AS291" s="15"/>
      <c r="AT291" s="15"/>
      <c r="AU291" s="1"/>
      <c r="AV291" s="1"/>
      <c r="AW291" s="1"/>
      <c r="AX291" s="1"/>
      <c r="AY291" s="1"/>
      <c r="AZ291" s="1"/>
      <c r="BA291" s="1"/>
      <c r="BB291" s="1"/>
      <c r="BC291" s="1"/>
      <c r="BD291" s="1"/>
    </row>
    <row r="292" spans="1:56" ht="15" customHeight="1" x14ac:dyDescent="0.25">
      <c r="A292" s="3"/>
      <c r="B292" s="257"/>
      <c r="C292" s="258"/>
      <c r="D292" s="258"/>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9"/>
      <c r="AQ292" s="15"/>
      <c r="AR292" s="15"/>
      <c r="AS292" s="15"/>
      <c r="AT292" s="15"/>
      <c r="AU292" s="1"/>
      <c r="AV292" s="1"/>
      <c r="AW292" s="1"/>
      <c r="AX292" s="1"/>
      <c r="AY292" s="1"/>
      <c r="AZ292" s="1"/>
      <c r="BA292" s="1"/>
      <c r="BB292" s="1"/>
      <c r="BC292" s="1"/>
      <c r="BD292" s="1"/>
    </row>
    <row r="293" spans="1:56" ht="15" customHeight="1" x14ac:dyDescent="0.25">
      <c r="A293" s="3"/>
      <c r="B293" s="257"/>
      <c r="C293" s="258"/>
      <c r="D293" s="258"/>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c r="AA293" s="258"/>
      <c r="AB293" s="258"/>
      <c r="AC293" s="258"/>
      <c r="AD293" s="258"/>
      <c r="AE293" s="258"/>
      <c r="AF293" s="258"/>
      <c r="AG293" s="258"/>
      <c r="AH293" s="258"/>
      <c r="AI293" s="258"/>
      <c r="AJ293" s="258"/>
      <c r="AK293" s="258"/>
      <c r="AL293" s="258"/>
      <c r="AM293" s="258"/>
      <c r="AN293" s="258"/>
      <c r="AO293" s="258"/>
      <c r="AP293" s="259"/>
      <c r="AQ293" s="15"/>
      <c r="AR293" s="15"/>
      <c r="AS293" s="15"/>
      <c r="AT293" s="15"/>
      <c r="AU293" s="1"/>
      <c r="AV293" s="1"/>
      <c r="AW293" s="1"/>
      <c r="AX293" s="1"/>
      <c r="AY293" s="1"/>
      <c r="AZ293" s="1"/>
      <c r="BA293" s="1"/>
      <c r="BB293" s="1"/>
      <c r="BC293" s="1"/>
      <c r="BD293" s="1"/>
    </row>
    <row r="294" spans="1:56" ht="15" customHeight="1" x14ac:dyDescent="0.25">
      <c r="A294" s="3"/>
      <c r="B294" s="257"/>
      <c r="C294" s="258"/>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8"/>
      <c r="AD294" s="258"/>
      <c r="AE294" s="258"/>
      <c r="AF294" s="258"/>
      <c r="AG294" s="258"/>
      <c r="AH294" s="258"/>
      <c r="AI294" s="258"/>
      <c r="AJ294" s="258"/>
      <c r="AK294" s="258"/>
      <c r="AL294" s="258"/>
      <c r="AM294" s="258"/>
      <c r="AN294" s="258"/>
      <c r="AO294" s="258"/>
      <c r="AP294" s="259"/>
      <c r="AQ294" s="15"/>
      <c r="AR294" s="15"/>
      <c r="AS294" s="15"/>
      <c r="AT294" s="15"/>
      <c r="AU294" s="1"/>
      <c r="AV294" s="1"/>
      <c r="AW294" s="1"/>
      <c r="AX294" s="1"/>
      <c r="AY294" s="1"/>
      <c r="AZ294" s="1"/>
      <c r="BA294" s="1"/>
      <c r="BB294" s="1"/>
      <c r="BC294" s="1"/>
      <c r="BD294" s="1"/>
    </row>
    <row r="295" spans="1:56" ht="15" customHeight="1" x14ac:dyDescent="0.25">
      <c r="A295" s="3"/>
      <c r="B295" s="257"/>
      <c r="C295" s="258"/>
      <c r="D295" s="258"/>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c r="AA295" s="258"/>
      <c r="AB295" s="258"/>
      <c r="AC295" s="258"/>
      <c r="AD295" s="258"/>
      <c r="AE295" s="258"/>
      <c r="AF295" s="258"/>
      <c r="AG295" s="258"/>
      <c r="AH295" s="258"/>
      <c r="AI295" s="258"/>
      <c r="AJ295" s="258"/>
      <c r="AK295" s="258"/>
      <c r="AL295" s="258"/>
      <c r="AM295" s="258"/>
      <c r="AN295" s="258"/>
      <c r="AO295" s="258"/>
      <c r="AP295" s="259"/>
      <c r="AQ295" s="15"/>
      <c r="AR295" s="15"/>
      <c r="AS295" s="15"/>
      <c r="AT295" s="15"/>
      <c r="AU295" s="1"/>
      <c r="AV295" s="1"/>
      <c r="AW295" s="1"/>
      <c r="AX295" s="1"/>
      <c r="AY295" s="1"/>
      <c r="AZ295" s="1"/>
      <c r="BA295" s="1"/>
      <c r="BB295" s="1"/>
      <c r="BC295" s="1"/>
      <c r="BD295" s="1"/>
    </row>
    <row r="296" spans="1:56" ht="15" customHeight="1" x14ac:dyDescent="0.25">
      <c r="A296" s="3"/>
      <c r="B296" s="257"/>
      <c r="C296" s="258"/>
      <c r="D296" s="258"/>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c r="AA296" s="258"/>
      <c r="AB296" s="258"/>
      <c r="AC296" s="258"/>
      <c r="AD296" s="258"/>
      <c r="AE296" s="258"/>
      <c r="AF296" s="258"/>
      <c r="AG296" s="258"/>
      <c r="AH296" s="258"/>
      <c r="AI296" s="258"/>
      <c r="AJ296" s="258"/>
      <c r="AK296" s="258"/>
      <c r="AL296" s="258"/>
      <c r="AM296" s="258"/>
      <c r="AN296" s="258"/>
      <c r="AO296" s="258"/>
      <c r="AP296" s="259"/>
      <c r="AQ296" s="15"/>
      <c r="AR296" s="15"/>
      <c r="AS296" s="15"/>
      <c r="AT296" s="15"/>
      <c r="AU296" s="1"/>
      <c r="AV296" s="1"/>
      <c r="AW296" s="1"/>
      <c r="AX296" s="1"/>
      <c r="AY296" s="1"/>
      <c r="AZ296" s="1"/>
      <c r="BA296" s="1"/>
      <c r="BB296" s="1"/>
      <c r="BC296" s="1"/>
      <c r="BD296" s="1"/>
    </row>
    <row r="297" spans="1:56" ht="15" customHeight="1" x14ac:dyDescent="0.25">
      <c r="A297" s="3"/>
      <c r="B297" s="257"/>
      <c r="C297" s="258"/>
      <c r="D297" s="258"/>
      <c r="E297" s="258"/>
      <c r="F297" s="258"/>
      <c r="G297" s="258"/>
      <c r="H297" s="258"/>
      <c r="I297" s="258"/>
      <c r="J297" s="258"/>
      <c r="K297" s="258"/>
      <c r="L297" s="258"/>
      <c r="M297" s="258"/>
      <c r="N297" s="258"/>
      <c r="O297" s="258"/>
      <c r="P297" s="258"/>
      <c r="Q297" s="258"/>
      <c r="R297" s="258"/>
      <c r="S297" s="258"/>
      <c r="T297" s="258"/>
      <c r="U297" s="258"/>
      <c r="V297" s="258"/>
      <c r="W297" s="258"/>
      <c r="X297" s="258"/>
      <c r="Y297" s="258"/>
      <c r="Z297" s="258"/>
      <c r="AA297" s="258"/>
      <c r="AB297" s="258"/>
      <c r="AC297" s="258"/>
      <c r="AD297" s="258"/>
      <c r="AE297" s="258"/>
      <c r="AF297" s="258"/>
      <c r="AG297" s="258"/>
      <c r="AH297" s="258"/>
      <c r="AI297" s="258"/>
      <c r="AJ297" s="258"/>
      <c r="AK297" s="258"/>
      <c r="AL297" s="258"/>
      <c r="AM297" s="258"/>
      <c r="AN297" s="258"/>
      <c r="AO297" s="258"/>
      <c r="AP297" s="259"/>
      <c r="AQ297" s="15"/>
      <c r="AR297" s="15"/>
      <c r="AS297" s="15"/>
      <c r="AT297" s="15"/>
      <c r="AU297" s="1"/>
      <c r="AV297" s="1"/>
      <c r="AW297" s="1"/>
      <c r="AX297" s="1"/>
      <c r="AY297" s="1"/>
      <c r="AZ297" s="1"/>
      <c r="BA297" s="1"/>
      <c r="BB297" s="1"/>
      <c r="BC297" s="1"/>
      <c r="BD297" s="1"/>
    </row>
    <row r="298" spans="1:56" ht="15" customHeight="1" x14ac:dyDescent="0.25">
      <c r="A298" s="3"/>
      <c r="B298" s="257"/>
      <c r="C298" s="258"/>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c r="Z298" s="258"/>
      <c r="AA298" s="258"/>
      <c r="AB298" s="258"/>
      <c r="AC298" s="258"/>
      <c r="AD298" s="258"/>
      <c r="AE298" s="258"/>
      <c r="AF298" s="258"/>
      <c r="AG298" s="258"/>
      <c r="AH298" s="258"/>
      <c r="AI298" s="258"/>
      <c r="AJ298" s="258"/>
      <c r="AK298" s="258"/>
      <c r="AL298" s="258"/>
      <c r="AM298" s="258"/>
      <c r="AN298" s="258"/>
      <c r="AO298" s="258"/>
      <c r="AP298" s="259"/>
      <c r="AQ298" s="15"/>
      <c r="AR298" s="15"/>
      <c r="AS298" s="15"/>
      <c r="AT298" s="15"/>
      <c r="AU298" s="1"/>
      <c r="AV298" s="1"/>
      <c r="AW298" s="1"/>
      <c r="AX298" s="1"/>
      <c r="AY298" s="1"/>
      <c r="AZ298" s="1"/>
      <c r="BA298" s="1"/>
      <c r="BB298" s="1"/>
      <c r="BC298" s="1"/>
      <c r="BD298" s="1"/>
    </row>
    <row r="299" spans="1:56" ht="15" customHeight="1" x14ac:dyDescent="0.25">
      <c r="A299" s="3"/>
      <c r="B299" s="260"/>
      <c r="C299" s="261"/>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261"/>
      <c r="AL299" s="261"/>
      <c r="AM299" s="261"/>
      <c r="AN299" s="261"/>
      <c r="AO299" s="261"/>
      <c r="AP299" s="262"/>
      <c r="AQ299" s="15"/>
      <c r="AR299" s="15"/>
      <c r="AS299" s="15"/>
      <c r="AT299" s="15"/>
      <c r="AU299" s="1"/>
      <c r="AV299" s="1"/>
      <c r="AW299" s="1"/>
      <c r="AX299" s="1"/>
      <c r="AY299" s="1"/>
      <c r="AZ299" s="1"/>
      <c r="BA299" s="1"/>
      <c r="BB299" s="1"/>
      <c r="BC299" s="1"/>
      <c r="BD299" s="1"/>
    </row>
    <row r="300" spans="1:56" ht="2.25" customHeight="1" x14ac:dyDescent="0.25">
      <c r="A300" s="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15"/>
      <c r="AR300" s="15"/>
      <c r="AS300" s="15"/>
      <c r="AT300" s="15"/>
      <c r="AU300" s="1"/>
      <c r="AV300" s="1"/>
      <c r="AW300" s="1"/>
      <c r="AX300" s="1"/>
      <c r="AY300" s="1"/>
      <c r="AZ300" s="1"/>
      <c r="BA300" s="1"/>
      <c r="BB300" s="1"/>
      <c r="BC300" s="1"/>
      <c r="BD300" s="1"/>
    </row>
    <row r="301" spans="1:56" ht="15" customHeight="1" x14ac:dyDescent="0.25">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5"/>
      <c r="AR301" s="15"/>
      <c r="AS301" s="15"/>
      <c r="AT301" s="15"/>
      <c r="AU301" s="1"/>
      <c r="AV301" s="1"/>
      <c r="AW301" s="1"/>
      <c r="AX301" s="1"/>
      <c r="AY301" s="1"/>
      <c r="AZ301" s="1"/>
      <c r="BA301" s="1"/>
      <c r="BB301" s="1"/>
      <c r="BC301" s="1"/>
      <c r="BD301" s="1"/>
    </row>
    <row r="302" spans="1:56" ht="2.25" customHeight="1" x14ac:dyDescent="0.25">
      <c r="A302" s="3"/>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
      <c r="AV302" s="1"/>
      <c r="AW302" s="1"/>
      <c r="AX302" s="1"/>
      <c r="AY302" s="1"/>
      <c r="AZ302" s="1"/>
      <c r="BA302" s="1"/>
      <c r="BB302" s="1"/>
      <c r="BC302" s="1"/>
      <c r="BD302" s="1"/>
    </row>
    <row r="303" spans="1:56" ht="30" customHeight="1" x14ac:dyDescent="0.25">
      <c r="A303" s="3">
        <v>30</v>
      </c>
      <c r="B303" s="150" t="s">
        <v>124</v>
      </c>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1"/>
      <c r="AL303" s="151"/>
      <c r="AM303" s="151"/>
      <c r="AN303" s="151"/>
      <c r="AO303" s="151"/>
      <c r="AP303" s="151"/>
      <c r="AQ303" s="15"/>
      <c r="AR303" s="15"/>
      <c r="AS303" s="15"/>
      <c r="AT303" s="15"/>
      <c r="AU303" s="1"/>
      <c r="AV303" s="1"/>
      <c r="AW303" s="1"/>
      <c r="AX303" s="1"/>
      <c r="AY303" s="1"/>
      <c r="AZ303" s="1"/>
      <c r="BA303" s="1"/>
      <c r="BB303" s="1"/>
      <c r="BC303" s="1"/>
      <c r="BD303" s="1"/>
    </row>
    <row r="304" spans="1:56" ht="2.25" customHeight="1" x14ac:dyDescent="0.25">
      <c r="A304" s="3"/>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
      <c r="AV304" s="1"/>
      <c r="AW304" s="1"/>
      <c r="AX304" s="1"/>
      <c r="AY304" s="1"/>
      <c r="AZ304" s="1"/>
      <c r="BA304" s="1"/>
      <c r="BB304" s="1"/>
      <c r="BC304" s="1"/>
      <c r="BD304" s="1"/>
    </row>
    <row r="305" spans="1:56" ht="15" customHeight="1" x14ac:dyDescent="0.25">
      <c r="A305" s="3"/>
      <c r="B305" s="15"/>
      <c r="C305" s="136" t="s">
        <v>125</v>
      </c>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5"/>
      <c r="AR305" s="15"/>
      <c r="AS305" s="15"/>
      <c r="AT305" s="15"/>
      <c r="AU305" s="1"/>
      <c r="AV305" s="1"/>
      <c r="AW305" s="1"/>
      <c r="AX305" s="1"/>
      <c r="AY305" s="1"/>
      <c r="AZ305" s="1"/>
      <c r="BA305" s="1"/>
      <c r="BB305" s="1"/>
      <c r="BC305" s="1"/>
      <c r="BD305" s="1"/>
    </row>
    <row r="306" spans="1:56" ht="2.25" customHeight="1" x14ac:dyDescent="0.25">
      <c r="A306" s="3"/>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
      <c r="AV306" s="1"/>
      <c r="AW306" s="1"/>
      <c r="AX306" s="1"/>
      <c r="AY306" s="1"/>
      <c r="AZ306" s="1"/>
      <c r="BA306" s="1"/>
      <c r="BB306" s="1"/>
      <c r="BC306" s="1"/>
      <c r="BD306" s="1"/>
    </row>
    <row r="307" spans="1:56" ht="15" customHeight="1" x14ac:dyDescent="0.25">
      <c r="A307" s="3"/>
      <c r="B307" s="15"/>
      <c r="C307" s="136" t="s">
        <v>126</v>
      </c>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5"/>
      <c r="AR307" s="15"/>
      <c r="AS307" s="15"/>
      <c r="AT307" s="15"/>
      <c r="AU307" s="1"/>
      <c r="AV307" s="1"/>
      <c r="AW307" s="1"/>
      <c r="AX307" s="1"/>
      <c r="AY307" s="1"/>
      <c r="AZ307" s="1"/>
      <c r="BA307" s="1"/>
      <c r="BB307" s="1"/>
      <c r="BC307" s="1"/>
      <c r="BD307" s="1"/>
    </row>
    <row r="308" spans="1:56" ht="15" customHeight="1" x14ac:dyDescent="0.25">
      <c r="A308" s="3"/>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
      <c r="AV308" s="1"/>
      <c r="AW308" s="1"/>
      <c r="AX308" s="1"/>
      <c r="AY308" s="1"/>
      <c r="AZ308" s="1"/>
      <c r="BA308" s="1"/>
      <c r="BB308" s="1"/>
      <c r="BC308" s="1"/>
      <c r="BD308" s="1"/>
    </row>
    <row r="309" spans="1:56" ht="15" customHeight="1" x14ac:dyDescent="0.25">
      <c r="A309" s="3">
        <v>31</v>
      </c>
      <c r="B309" s="171" t="s">
        <v>127</v>
      </c>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5"/>
      <c r="AR309" s="15"/>
      <c r="AS309" s="15"/>
      <c r="AT309" s="15"/>
      <c r="AU309" s="1"/>
      <c r="AV309" s="1"/>
      <c r="AW309" s="1"/>
      <c r="AX309" s="1"/>
      <c r="AY309" s="1"/>
      <c r="AZ309" s="1"/>
      <c r="BA309" s="1"/>
      <c r="BB309" s="1"/>
      <c r="BC309" s="1"/>
      <c r="BD309" s="1"/>
    </row>
    <row r="310" spans="1:56" ht="15" customHeight="1" x14ac:dyDescent="0.25">
      <c r="A310" s="3"/>
      <c r="B310" s="15"/>
      <c r="C310" s="136" t="s">
        <v>128</v>
      </c>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5"/>
      <c r="AR310" s="15"/>
      <c r="AS310" s="15"/>
      <c r="AT310" s="15"/>
      <c r="AU310" s="1"/>
      <c r="AV310" s="1"/>
      <c r="AW310" s="1"/>
      <c r="AX310" s="1"/>
      <c r="AY310" s="1"/>
      <c r="AZ310" s="1"/>
      <c r="BA310" s="1"/>
      <c r="BB310" s="1"/>
      <c r="BC310" s="1"/>
      <c r="BD310" s="1"/>
    </row>
    <row r="311" spans="1:56" ht="2.25" customHeight="1" x14ac:dyDescent="0.25">
      <c r="A311" s="3"/>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
      <c r="AV311" s="1"/>
      <c r="AW311" s="1"/>
      <c r="AX311" s="1"/>
      <c r="AY311" s="1"/>
      <c r="AZ311" s="1"/>
      <c r="BA311" s="1"/>
      <c r="BB311" s="1"/>
      <c r="BC311" s="1"/>
      <c r="BD311" s="1"/>
    </row>
    <row r="312" spans="1:56" ht="15" customHeight="1" x14ac:dyDescent="0.25">
      <c r="A312" s="3"/>
      <c r="B312" s="15"/>
      <c r="C312" s="136" t="s">
        <v>129</v>
      </c>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5"/>
      <c r="AR312" s="15"/>
      <c r="AS312" s="15"/>
      <c r="AT312" s="15"/>
      <c r="AU312" s="1"/>
      <c r="AV312" s="1"/>
      <c r="AW312" s="1"/>
      <c r="AX312" s="1"/>
      <c r="AY312" s="1"/>
      <c r="AZ312" s="1"/>
      <c r="BA312" s="1"/>
      <c r="BB312" s="1"/>
      <c r="BC312" s="1"/>
      <c r="BD312" s="1"/>
    </row>
    <row r="313" spans="1:56" ht="2.25" customHeight="1" x14ac:dyDescent="0.25">
      <c r="A313" s="3"/>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
      <c r="AV313" s="1"/>
      <c r="AW313" s="1"/>
      <c r="AX313" s="1"/>
      <c r="AY313" s="1"/>
      <c r="AZ313" s="1"/>
      <c r="BA313" s="1"/>
      <c r="BB313" s="1"/>
      <c r="BC313" s="1"/>
      <c r="BD313" s="1"/>
    </row>
    <row r="314" spans="1:56" ht="15" customHeight="1" x14ac:dyDescent="0.25">
      <c r="A314" s="3"/>
      <c r="B314" s="15"/>
      <c r="C314" s="136" t="s">
        <v>130</v>
      </c>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5"/>
      <c r="AR314" s="15"/>
      <c r="AS314" s="15"/>
      <c r="AT314" s="15"/>
      <c r="AU314" s="1"/>
      <c r="AV314" s="1"/>
      <c r="AW314" s="1"/>
      <c r="AX314" s="1"/>
      <c r="AY314" s="1"/>
      <c r="AZ314" s="1"/>
      <c r="BA314" s="1"/>
      <c r="BB314" s="1"/>
      <c r="BC314" s="1"/>
      <c r="BD314" s="1"/>
    </row>
    <row r="315" spans="1:56" ht="2.25" customHeight="1" x14ac:dyDescent="0.25">
      <c r="A315" s="3"/>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
      <c r="AV315" s="1"/>
      <c r="AW315" s="1"/>
      <c r="AX315" s="1"/>
      <c r="AY315" s="1"/>
      <c r="AZ315" s="1"/>
      <c r="BA315" s="1"/>
      <c r="BB315" s="1"/>
      <c r="BC315" s="1"/>
      <c r="BD315" s="1"/>
    </row>
    <row r="316" spans="1:56" ht="15" customHeight="1" x14ac:dyDescent="0.25">
      <c r="A316" s="3"/>
      <c r="B316" s="15"/>
      <c r="C316" s="128" t="s">
        <v>131</v>
      </c>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c r="AN316" s="128"/>
      <c r="AO316" s="128"/>
      <c r="AP316" s="128"/>
      <c r="AQ316" s="15"/>
      <c r="AR316" s="15"/>
      <c r="AS316" s="15"/>
      <c r="AT316" s="15"/>
      <c r="AU316" s="1"/>
      <c r="AV316" s="1"/>
      <c r="AW316" s="1"/>
      <c r="AX316" s="1"/>
      <c r="AY316" s="1"/>
      <c r="AZ316" s="1"/>
      <c r="BA316" s="1"/>
      <c r="BB316" s="1"/>
      <c r="BC316" s="1"/>
      <c r="BD316" s="1"/>
    </row>
    <row r="317" spans="1:56" ht="2.25" customHeight="1" x14ac:dyDescent="0.25">
      <c r="A317" s="3"/>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
      <c r="AV317" s="1"/>
      <c r="AW317" s="1"/>
      <c r="AX317" s="1"/>
      <c r="AY317" s="1"/>
      <c r="AZ317" s="1"/>
      <c r="BA317" s="1"/>
      <c r="BB317" s="1"/>
      <c r="BC317" s="1"/>
      <c r="BD317" s="1"/>
    </row>
    <row r="318" spans="1:56" ht="15" customHeight="1" x14ac:dyDescent="0.25">
      <c r="A318" s="3"/>
      <c r="B318" s="15"/>
      <c r="C318" s="22" t="s">
        <v>132</v>
      </c>
      <c r="D318" s="22"/>
      <c r="E318" s="22"/>
      <c r="F318" s="8"/>
      <c r="G318" s="8"/>
      <c r="H318" s="8"/>
      <c r="I318" s="8"/>
      <c r="J318" s="265"/>
      <c r="K318" s="266"/>
      <c r="L318" s="266"/>
      <c r="M318" s="266"/>
      <c r="N318" s="266"/>
      <c r="O318" s="266"/>
      <c r="P318" s="266"/>
      <c r="Q318" s="266"/>
      <c r="R318" s="266"/>
      <c r="S318" s="266"/>
      <c r="T318" s="266"/>
      <c r="U318" s="266"/>
      <c r="V318" s="266"/>
      <c r="W318" s="266"/>
      <c r="X318" s="266"/>
      <c r="Y318" s="266"/>
      <c r="Z318" s="266"/>
      <c r="AA318" s="266"/>
      <c r="AB318" s="266"/>
      <c r="AC318" s="266"/>
      <c r="AD318" s="266"/>
      <c r="AE318" s="266"/>
      <c r="AF318" s="266"/>
      <c r="AG318" s="266"/>
      <c r="AH318" s="266"/>
      <c r="AI318" s="266"/>
      <c r="AJ318" s="266"/>
      <c r="AK318" s="266"/>
      <c r="AL318" s="266"/>
      <c r="AM318" s="266"/>
      <c r="AN318" s="266"/>
      <c r="AO318" s="266"/>
      <c r="AP318" s="267"/>
      <c r="AQ318" s="15"/>
      <c r="AR318" s="15"/>
      <c r="AS318" s="15"/>
      <c r="AT318" s="15"/>
      <c r="AU318" s="1"/>
      <c r="AV318" s="1"/>
      <c r="AW318" s="1"/>
      <c r="AX318" s="1"/>
      <c r="AY318" s="1"/>
      <c r="AZ318" s="1"/>
      <c r="BA318" s="1"/>
      <c r="BB318" s="1"/>
      <c r="BC318" s="1"/>
      <c r="BD318" s="1"/>
    </row>
    <row r="319" spans="1:56" ht="15" customHeight="1" x14ac:dyDescent="0.25">
      <c r="A319" s="3"/>
      <c r="B319" s="15"/>
      <c r="C319" s="22"/>
      <c r="D319" s="22"/>
      <c r="E319" s="22"/>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15"/>
      <c r="AR319" s="15"/>
      <c r="AS319" s="15"/>
      <c r="AT319" s="15"/>
      <c r="AU319" s="1"/>
      <c r="AV319" s="1"/>
      <c r="AW319" s="1"/>
      <c r="AX319" s="1"/>
      <c r="AY319" s="1"/>
      <c r="AZ319" s="1"/>
      <c r="BA319" s="1"/>
      <c r="BB319" s="1"/>
      <c r="BC319" s="1"/>
      <c r="BD319" s="1"/>
    </row>
    <row r="320" spans="1:56" ht="15" customHeight="1" x14ac:dyDescent="0.25">
      <c r="A320" s="3">
        <v>32</v>
      </c>
      <c r="B320" s="150" t="s">
        <v>133</v>
      </c>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1"/>
      <c r="AL320" s="151"/>
      <c r="AM320" s="151"/>
      <c r="AN320" s="151"/>
      <c r="AO320" s="151"/>
      <c r="AP320" s="151"/>
      <c r="AQ320" s="15"/>
      <c r="AR320" s="15"/>
      <c r="AS320" s="15"/>
      <c r="AT320" s="15"/>
      <c r="AU320" s="1"/>
      <c r="AV320" s="1"/>
      <c r="AW320" s="1"/>
      <c r="AX320" s="1"/>
      <c r="AY320" s="1"/>
      <c r="AZ320" s="1"/>
      <c r="BA320" s="1"/>
      <c r="BB320" s="1"/>
      <c r="BC320" s="1"/>
      <c r="BD320" s="1"/>
    </row>
    <row r="321" spans="1:56" ht="2.25" customHeight="1" x14ac:dyDescent="0.25">
      <c r="A321" s="3"/>
      <c r="B321" s="15"/>
      <c r="C321" s="22"/>
      <c r="D321" s="22"/>
      <c r="E321" s="22"/>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15"/>
      <c r="AR321" s="15"/>
      <c r="AS321" s="15"/>
      <c r="AT321" s="15"/>
      <c r="AU321" s="1"/>
      <c r="AV321" s="1"/>
      <c r="AW321" s="1"/>
      <c r="AX321" s="1"/>
      <c r="AY321" s="1"/>
      <c r="AZ321" s="1"/>
      <c r="BA321" s="1"/>
      <c r="BB321" s="1"/>
      <c r="BC321" s="1"/>
      <c r="BD321" s="1"/>
    </row>
    <row r="322" spans="1:56" ht="15" customHeight="1" x14ac:dyDescent="0.25">
      <c r="A322" s="3"/>
      <c r="B322" s="15"/>
      <c r="C322" s="136" t="s">
        <v>134</v>
      </c>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5"/>
      <c r="AR322" s="15"/>
      <c r="AS322" s="15"/>
      <c r="AT322" s="15"/>
      <c r="AU322" s="1"/>
      <c r="AV322" s="1"/>
      <c r="AW322" s="1"/>
      <c r="AX322" s="1"/>
      <c r="AY322" s="1"/>
      <c r="AZ322" s="1"/>
      <c r="BA322" s="1"/>
      <c r="BB322" s="1"/>
      <c r="BC322" s="1"/>
      <c r="BD322" s="1"/>
    </row>
    <row r="323" spans="1:56" ht="2.25" customHeight="1" x14ac:dyDescent="0.25">
      <c r="A323" s="3"/>
      <c r="B323" s="15"/>
      <c r="C323" s="22"/>
      <c r="D323" s="22"/>
      <c r="E323" s="22"/>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15"/>
      <c r="AR323" s="15"/>
      <c r="AS323" s="15"/>
      <c r="AT323" s="15"/>
      <c r="AU323" s="1"/>
      <c r="AV323" s="1"/>
      <c r="AW323" s="1"/>
      <c r="AX323" s="1"/>
      <c r="AY323" s="1"/>
      <c r="AZ323" s="1"/>
      <c r="BA323" s="1"/>
      <c r="BB323" s="1"/>
      <c r="BC323" s="1"/>
      <c r="BD323" s="1"/>
    </row>
    <row r="324" spans="1:56" ht="15" customHeight="1" x14ac:dyDescent="0.25">
      <c r="A324" s="3"/>
      <c r="B324" s="15"/>
      <c r="C324" s="136" t="s">
        <v>135</v>
      </c>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5"/>
      <c r="AR324" s="15"/>
      <c r="AS324" s="15"/>
      <c r="AT324" s="15"/>
      <c r="AU324" s="1"/>
      <c r="AV324" s="1"/>
      <c r="AW324" s="1"/>
      <c r="AX324" s="1"/>
      <c r="AY324" s="1"/>
      <c r="AZ324" s="1"/>
      <c r="BA324" s="1"/>
      <c r="BB324" s="1"/>
      <c r="BC324" s="1"/>
      <c r="BD324" s="1"/>
    </row>
    <row r="325" spans="1:56" ht="15" customHeight="1" x14ac:dyDescent="0.25">
      <c r="A325" s="3"/>
      <c r="B325" s="15"/>
      <c r="C325" s="22"/>
      <c r="D325" s="22"/>
      <c r="E325" s="22"/>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15"/>
      <c r="AR325" s="15"/>
      <c r="AS325" s="15"/>
      <c r="AT325" s="15"/>
      <c r="AU325" s="1"/>
      <c r="AV325" s="1"/>
      <c r="AW325" s="1"/>
      <c r="AX325" s="1"/>
      <c r="AY325" s="1"/>
      <c r="AZ325" s="1"/>
      <c r="BA325" s="1"/>
      <c r="BB325" s="1"/>
      <c r="BC325" s="1"/>
      <c r="BD325" s="1"/>
    </row>
    <row r="326" spans="1:56" ht="15" customHeight="1" x14ac:dyDescent="0.25">
      <c r="A326" s="3">
        <v>33</v>
      </c>
      <c r="B326" s="151" t="s">
        <v>136</v>
      </c>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5"/>
      <c r="AR326" s="15"/>
      <c r="AS326" s="15"/>
      <c r="AT326" s="15"/>
      <c r="AU326" s="1"/>
      <c r="AV326" s="1"/>
      <c r="AW326" s="1"/>
      <c r="AX326" s="1"/>
      <c r="AY326" s="1"/>
      <c r="AZ326" s="1"/>
      <c r="BA326" s="1"/>
      <c r="BB326" s="1"/>
      <c r="BC326" s="1"/>
      <c r="BD326" s="1"/>
    </row>
    <row r="327" spans="1:56" ht="15" customHeight="1" x14ac:dyDescent="0.25">
      <c r="A327" s="3"/>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
      <c r="AV327" s="1"/>
      <c r="AW327" s="1"/>
      <c r="AX327" s="1"/>
      <c r="AY327" s="1"/>
      <c r="AZ327" s="1"/>
      <c r="BA327" s="1"/>
      <c r="BB327" s="1"/>
      <c r="BC327" s="1"/>
      <c r="BD327" s="1"/>
    </row>
    <row r="328" spans="1:56" ht="15" customHeight="1" x14ac:dyDescent="0.25">
      <c r="A328" s="3"/>
      <c r="B328" s="152"/>
      <c r="C328" s="153"/>
      <c r="D328" s="153"/>
      <c r="E328" s="154"/>
      <c r="F328" s="15"/>
      <c r="G328" s="15" t="s">
        <v>137</v>
      </c>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
      <c r="AV328" s="1"/>
      <c r="AW328" s="1"/>
      <c r="AX328" s="1"/>
      <c r="AY328" s="1"/>
      <c r="AZ328" s="1"/>
      <c r="BA328" s="1"/>
      <c r="BB328" s="1"/>
      <c r="BC328" s="1"/>
      <c r="BD328" s="1"/>
    </row>
    <row r="329" spans="1:56" ht="15" customHeight="1" x14ac:dyDescent="0.25">
      <c r="A329" s="3"/>
      <c r="B329" s="25"/>
      <c r="C329" s="25"/>
      <c r="D329" s="25"/>
      <c r="E329" s="2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
      <c r="AV329" s="1"/>
      <c r="AW329" s="1"/>
      <c r="AX329" s="1"/>
      <c r="AY329" s="1"/>
      <c r="AZ329" s="1"/>
      <c r="BA329" s="1"/>
      <c r="BB329" s="1"/>
      <c r="BC329" s="1"/>
      <c r="BD329" s="1"/>
    </row>
    <row r="330" spans="1:56" ht="15" customHeight="1" x14ac:dyDescent="0.25">
      <c r="A330" s="3">
        <v>34</v>
      </c>
      <c r="B330" s="268" t="s">
        <v>138</v>
      </c>
      <c r="C330" s="268"/>
      <c r="D330" s="268"/>
      <c r="E330" s="268"/>
      <c r="F330" s="268"/>
      <c r="G330" s="268"/>
      <c r="H330" s="268"/>
      <c r="I330" s="268"/>
      <c r="J330" s="268"/>
      <c r="K330" s="268"/>
      <c r="L330" s="268"/>
      <c r="M330" s="268"/>
      <c r="N330" s="268"/>
      <c r="O330" s="268"/>
      <c r="P330" s="268"/>
      <c r="Q330" s="268"/>
      <c r="R330" s="268"/>
      <c r="S330" s="268"/>
      <c r="T330" s="268"/>
      <c r="U330" s="268"/>
      <c r="V330" s="268"/>
      <c r="W330" s="268"/>
      <c r="X330" s="268"/>
      <c r="Y330" s="268"/>
      <c r="Z330" s="268"/>
      <c r="AA330" s="268"/>
      <c r="AB330" s="268"/>
      <c r="AC330" s="268"/>
      <c r="AD330" s="268"/>
      <c r="AE330" s="268"/>
      <c r="AF330" s="268"/>
      <c r="AG330" s="268"/>
      <c r="AH330" s="268"/>
      <c r="AI330" s="268"/>
      <c r="AJ330" s="268"/>
      <c r="AK330" s="268"/>
      <c r="AL330" s="268"/>
      <c r="AM330" s="268"/>
      <c r="AN330" s="268"/>
      <c r="AO330" s="268"/>
      <c r="AP330" s="268"/>
      <c r="AQ330" s="23"/>
      <c r="AR330" s="23"/>
      <c r="AS330" s="23"/>
      <c r="AT330" s="23"/>
      <c r="AU330" s="1"/>
      <c r="AV330" s="1"/>
      <c r="AW330" s="1"/>
      <c r="AX330" s="1"/>
      <c r="AY330" s="1"/>
      <c r="AZ330" s="1"/>
      <c r="BA330" s="1"/>
      <c r="BB330" s="1"/>
      <c r="BC330" s="1"/>
      <c r="BD330" s="1"/>
    </row>
    <row r="331" spans="1:56" ht="15" customHeight="1" x14ac:dyDescent="0.25">
      <c r="A331" s="3"/>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23"/>
      <c r="AR331" s="23"/>
      <c r="AS331" s="23"/>
      <c r="AT331" s="23"/>
      <c r="AU331" s="1"/>
      <c r="AV331" s="1"/>
      <c r="AW331" s="1"/>
      <c r="AX331" s="1"/>
      <c r="AY331" s="1"/>
      <c r="AZ331" s="1"/>
      <c r="BA331" s="1"/>
      <c r="BB331" s="1"/>
      <c r="BC331" s="1"/>
      <c r="BD331" s="1"/>
    </row>
    <row r="332" spans="1:56" ht="15" customHeight="1" x14ac:dyDescent="0.25">
      <c r="A332" s="3"/>
      <c r="B332" s="269"/>
      <c r="C332" s="269"/>
      <c r="D332" s="269"/>
      <c r="E332" s="269"/>
      <c r="F332" s="42"/>
      <c r="G332" s="41" t="s">
        <v>139</v>
      </c>
      <c r="H332" s="41"/>
      <c r="I332" s="41"/>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23"/>
      <c r="AR332" s="23"/>
      <c r="AS332" s="23"/>
      <c r="AT332" s="23"/>
      <c r="AU332" s="1"/>
      <c r="AV332" s="1"/>
      <c r="AW332" s="1"/>
      <c r="AX332" s="1"/>
      <c r="AY332" s="1"/>
      <c r="AZ332" s="1"/>
      <c r="BA332" s="1"/>
      <c r="BB332" s="1"/>
      <c r="BC332" s="1"/>
      <c r="BD332" s="1"/>
    </row>
    <row r="333" spans="1:56" ht="15" customHeight="1" x14ac:dyDescent="0.25">
      <c r="A333" s="3"/>
      <c r="B333" s="25"/>
      <c r="C333" s="25"/>
      <c r="D333" s="25"/>
      <c r="E333" s="2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
      <c r="AV333" s="1"/>
      <c r="AW333" s="1"/>
      <c r="AX333" s="1"/>
      <c r="AY333" s="1"/>
      <c r="AZ333" s="1"/>
      <c r="BA333" s="1"/>
      <c r="BB333" s="1"/>
      <c r="BC333" s="1"/>
      <c r="BD333" s="1"/>
    </row>
    <row r="334" spans="1:56" ht="2.25" customHeight="1" x14ac:dyDescent="0.25">
      <c r="A334" s="3"/>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
      <c r="AV334" s="1"/>
      <c r="AW334" s="1"/>
      <c r="AX334" s="1"/>
      <c r="AY334" s="1"/>
      <c r="AZ334" s="1"/>
      <c r="BA334" s="1"/>
      <c r="BB334" s="1"/>
      <c r="BC334" s="1"/>
      <c r="BD334" s="1"/>
    </row>
    <row r="335" spans="1:56" ht="15" customHeight="1" x14ac:dyDescent="0.25">
      <c r="A335" s="3"/>
      <c r="B335" s="169" t="s">
        <v>140</v>
      </c>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70"/>
      <c r="AQ335" s="15"/>
      <c r="AR335" s="15"/>
      <c r="AS335" s="15"/>
      <c r="AT335" s="15"/>
      <c r="AU335" s="1"/>
      <c r="AV335" s="1"/>
      <c r="AW335" s="1"/>
      <c r="AX335" s="1"/>
      <c r="AY335" s="1"/>
      <c r="AZ335" s="1"/>
      <c r="BA335" s="1"/>
      <c r="BB335" s="1"/>
      <c r="BC335" s="1"/>
      <c r="BD335" s="1"/>
    </row>
    <row r="336" spans="1:56" ht="15" customHeight="1" x14ac:dyDescent="0.25">
      <c r="A336" s="3"/>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
      <c r="AV336" s="1"/>
      <c r="AW336" s="1"/>
      <c r="AX336" s="1"/>
      <c r="AY336" s="1"/>
      <c r="AZ336" s="1"/>
      <c r="BA336" s="1"/>
      <c r="BB336" s="1"/>
      <c r="BC336" s="1"/>
      <c r="BD336" s="1"/>
    </row>
    <row r="337" spans="1:56" ht="15" customHeight="1" x14ac:dyDescent="0.25">
      <c r="A337" s="3">
        <v>35</v>
      </c>
      <c r="B337" s="171" t="s">
        <v>141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5"/>
      <c r="AR337" s="15"/>
      <c r="AS337" s="15"/>
      <c r="AT337" s="15"/>
      <c r="AU337" s="1"/>
      <c r="AV337" s="1"/>
      <c r="AW337" s="1"/>
      <c r="AX337" s="1"/>
      <c r="AY337" s="1"/>
      <c r="AZ337" s="1"/>
      <c r="BA337" s="1"/>
      <c r="BB337" s="1"/>
      <c r="BC337" s="1"/>
      <c r="BD337" s="1"/>
    </row>
    <row r="338" spans="1:56" ht="2.25" customHeight="1" x14ac:dyDescent="0.25">
      <c r="A338" s="3"/>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
      <c r="AV338" s="1"/>
      <c r="AW338" s="1"/>
      <c r="AX338" s="1"/>
      <c r="AY338" s="1"/>
      <c r="AZ338" s="1"/>
      <c r="BA338" s="1"/>
      <c r="BB338" s="1"/>
      <c r="BC338" s="1"/>
      <c r="BD338" s="1"/>
    </row>
    <row r="339" spans="1:56" ht="15" customHeight="1" x14ac:dyDescent="0.25">
      <c r="A339" s="3"/>
      <c r="B339" s="270" t="s">
        <v>142</v>
      </c>
      <c r="C339" s="270"/>
      <c r="D339" s="270"/>
      <c r="E339" s="270"/>
      <c r="F339" s="270"/>
      <c r="G339" s="270"/>
      <c r="H339" s="270"/>
      <c r="I339" s="270"/>
      <c r="J339" s="270"/>
      <c r="K339" s="270"/>
      <c r="L339" s="270"/>
      <c r="M339" s="270"/>
      <c r="N339" s="270"/>
      <c r="O339" s="270"/>
      <c r="P339" s="270"/>
      <c r="Q339" s="270"/>
      <c r="R339" s="270"/>
      <c r="S339" s="270"/>
      <c r="T339" s="270"/>
      <c r="U339" s="270"/>
      <c r="V339" s="270"/>
      <c r="W339" s="270"/>
      <c r="X339" s="270"/>
      <c r="Y339" s="270"/>
      <c r="Z339" s="270"/>
      <c r="AA339" s="270"/>
      <c r="AB339" s="270"/>
      <c r="AC339" s="270"/>
      <c r="AD339" s="270"/>
      <c r="AE339" s="270"/>
      <c r="AF339" s="270"/>
      <c r="AG339" s="270"/>
      <c r="AH339" s="270"/>
      <c r="AI339" s="270"/>
      <c r="AJ339" s="270"/>
      <c r="AK339" s="270"/>
      <c r="AL339" s="270"/>
      <c r="AM339" s="270"/>
      <c r="AN339" s="270"/>
      <c r="AO339" s="270"/>
      <c r="AP339" s="270"/>
      <c r="AQ339" s="15"/>
      <c r="AR339" s="15"/>
      <c r="AS339" s="15"/>
      <c r="AT339" s="15"/>
      <c r="AU339" s="1"/>
      <c r="AV339" s="1"/>
      <c r="AW339" s="1"/>
      <c r="AX339" s="1"/>
      <c r="AY339" s="1"/>
      <c r="AZ339" s="1"/>
      <c r="BA339" s="1"/>
      <c r="BB339" s="1"/>
      <c r="BC339" s="1"/>
      <c r="BD339" s="1"/>
    </row>
    <row r="340" spans="1:56" ht="15" customHeight="1" x14ac:dyDescent="0.25">
      <c r="A340" s="3"/>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
      <c r="AV340" s="1"/>
      <c r="AW340" s="1"/>
      <c r="AX340" s="1"/>
      <c r="AY340" s="1"/>
      <c r="AZ340" s="1"/>
      <c r="BA340" s="1"/>
      <c r="BB340" s="1"/>
      <c r="BC340" s="1"/>
      <c r="BD340" s="1"/>
    </row>
    <row r="341" spans="1:56" ht="15" customHeight="1" x14ac:dyDescent="0.25">
      <c r="A341" s="3"/>
      <c r="B341" s="141" t="s">
        <v>143</v>
      </c>
      <c r="C341" s="136"/>
      <c r="D341" s="136"/>
      <c r="E341" s="136"/>
      <c r="F341" s="136"/>
      <c r="G341" s="136"/>
      <c r="H341" s="136"/>
      <c r="I341" s="136"/>
      <c r="J341" s="136"/>
      <c r="K341" s="136"/>
      <c r="L341" s="136"/>
      <c r="M341" s="136"/>
      <c r="N341" s="136"/>
      <c r="O341" s="136"/>
      <c r="P341" s="15"/>
      <c r="Q341" s="250"/>
      <c r="R341" s="251"/>
      <c r="S341" s="251"/>
      <c r="T341" s="252"/>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f>Q341*0.8*2</f>
        <v>0</v>
      </c>
      <c r="AR341" s="15"/>
      <c r="AS341" s="15"/>
      <c r="AT341" s="15"/>
      <c r="AU341" s="1"/>
      <c r="AV341" s="1"/>
      <c r="AW341" s="1"/>
      <c r="AX341" s="1"/>
      <c r="AY341" s="1"/>
      <c r="AZ341" s="1"/>
      <c r="BA341" s="1"/>
      <c r="BB341" s="1"/>
      <c r="BC341" s="1"/>
      <c r="BD341" s="1"/>
    </row>
    <row r="342" spans="1:56" ht="2.25" customHeight="1" x14ac:dyDescent="0.25">
      <c r="A342" s="3"/>
      <c r="B342" s="15"/>
      <c r="C342" s="15"/>
      <c r="D342" s="15"/>
      <c r="E342" s="15"/>
      <c r="F342" s="15"/>
      <c r="G342" s="15"/>
      <c r="H342" s="15"/>
      <c r="I342" s="15"/>
      <c r="J342" s="15"/>
      <c r="K342" s="15"/>
      <c r="L342" s="15"/>
      <c r="M342" s="15"/>
      <c r="N342" s="15"/>
      <c r="O342" s="15"/>
      <c r="P342" s="15"/>
      <c r="Q342" s="48"/>
      <c r="R342" s="48"/>
      <c r="S342" s="48"/>
      <c r="T342" s="48"/>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
      <c r="AV342" s="1"/>
      <c r="AW342" s="1"/>
      <c r="AX342" s="1"/>
      <c r="AY342" s="1"/>
      <c r="AZ342" s="1"/>
      <c r="BA342" s="1"/>
      <c r="BB342" s="1"/>
      <c r="BC342" s="1"/>
      <c r="BD342" s="1"/>
    </row>
    <row r="343" spans="1:56" ht="15" customHeight="1" x14ac:dyDescent="0.25">
      <c r="A343" s="3"/>
      <c r="B343" s="131" t="s">
        <v>144</v>
      </c>
      <c r="C343" s="141"/>
      <c r="D343" s="141"/>
      <c r="E343" s="141"/>
      <c r="F343" s="141"/>
      <c r="G343" s="141"/>
      <c r="H343" s="141"/>
      <c r="I343" s="141"/>
      <c r="J343" s="141"/>
      <c r="K343" s="141"/>
      <c r="L343" s="141"/>
      <c r="M343" s="141"/>
      <c r="N343" s="141"/>
      <c r="O343" s="141"/>
      <c r="P343" s="15"/>
      <c r="Q343" s="250"/>
      <c r="R343" s="251"/>
      <c r="S343" s="251"/>
      <c r="T343" s="252"/>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f>Q343*2</f>
        <v>0</v>
      </c>
      <c r="AR343" s="15"/>
      <c r="AS343" s="15"/>
      <c r="AT343" s="15"/>
      <c r="AU343" s="1"/>
      <c r="AV343" s="1"/>
      <c r="AW343" s="1"/>
      <c r="AX343" s="1"/>
      <c r="AY343" s="1"/>
      <c r="AZ343" s="1"/>
      <c r="BA343" s="1"/>
      <c r="BB343" s="1"/>
      <c r="BC343" s="1"/>
      <c r="BD343" s="1"/>
    </row>
    <row r="344" spans="1:56" ht="2.25" customHeight="1" x14ac:dyDescent="0.25">
      <c r="A344" s="3"/>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
      <c r="AV344" s="1"/>
      <c r="AW344" s="1"/>
      <c r="AX344" s="1"/>
      <c r="AY344" s="1"/>
      <c r="AZ344" s="1"/>
      <c r="BA344" s="1"/>
      <c r="BB344" s="1"/>
      <c r="BC344" s="1"/>
      <c r="BD344" s="1"/>
    </row>
    <row r="345" spans="1:56" ht="15" customHeight="1" x14ac:dyDescent="0.25">
      <c r="A345" s="3"/>
      <c r="B345" s="141" t="s">
        <v>145</v>
      </c>
      <c r="C345" s="136"/>
      <c r="D345" s="136"/>
      <c r="E345" s="136"/>
      <c r="F345" s="136"/>
      <c r="G345" s="136"/>
      <c r="H345" s="136"/>
      <c r="I345" s="136"/>
      <c r="J345" s="136"/>
      <c r="K345" s="136"/>
      <c r="L345" s="136"/>
      <c r="M345" s="136"/>
      <c r="N345" s="136"/>
      <c r="O345" s="136"/>
      <c r="P345" s="15"/>
      <c r="Q345" s="114">
        <f>SUM(Q341,Q343)</f>
        <v>0</v>
      </c>
      <c r="R345" s="115"/>
      <c r="S345" s="115"/>
      <c r="T345" s="116"/>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f>SUM(AQ341,AQ343)</f>
        <v>0</v>
      </c>
      <c r="AR345" s="15"/>
      <c r="AS345" s="15"/>
      <c r="AT345" s="15"/>
      <c r="AU345" s="1"/>
      <c r="AV345" s="1"/>
      <c r="AW345" s="1"/>
      <c r="AX345" s="1"/>
      <c r="AY345" s="1"/>
      <c r="AZ345" s="1"/>
      <c r="BA345" s="1"/>
      <c r="BB345" s="1"/>
      <c r="BC345" s="1"/>
      <c r="BD345" s="1"/>
    </row>
    <row r="346" spans="1:56" ht="2.25" customHeight="1" x14ac:dyDescent="0.25">
      <c r="A346" s="3"/>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
      <c r="AV346" s="1"/>
      <c r="AW346" s="1"/>
      <c r="AX346" s="1"/>
      <c r="AY346" s="1"/>
      <c r="AZ346" s="1"/>
      <c r="BA346" s="1"/>
      <c r="BB346" s="1"/>
      <c r="BC346" s="1"/>
      <c r="BD346" s="1"/>
    </row>
    <row r="347" spans="1:56" ht="15" customHeight="1" x14ac:dyDescent="0.25">
      <c r="A347" s="3"/>
      <c r="B347" s="131" t="s">
        <v>146</v>
      </c>
      <c r="C347" s="132"/>
      <c r="D347" s="132"/>
      <c r="E347" s="132"/>
      <c r="F347" s="132"/>
      <c r="G347" s="132"/>
      <c r="H347" s="132"/>
      <c r="I347" s="132"/>
      <c r="J347" s="132"/>
      <c r="K347" s="132"/>
      <c r="L347" s="132"/>
      <c r="M347" s="132"/>
      <c r="N347" s="132"/>
      <c r="O347" s="132"/>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
      <c r="AV347" s="1"/>
      <c r="AW347" s="1"/>
      <c r="AX347" s="1"/>
      <c r="AY347" s="1"/>
      <c r="AZ347" s="1"/>
      <c r="BA347" s="1"/>
      <c r="BB347" s="1"/>
      <c r="BC347" s="1"/>
      <c r="BD347" s="1"/>
    </row>
    <row r="348" spans="1:56" ht="15" customHeight="1" x14ac:dyDescent="0.25">
      <c r="A348" s="3"/>
      <c r="B348" s="132"/>
      <c r="C348" s="132"/>
      <c r="D348" s="132"/>
      <c r="E348" s="132"/>
      <c r="F348" s="132"/>
      <c r="G348" s="132"/>
      <c r="H348" s="132"/>
      <c r="I348" s="132"/>
      <c r="J348" s="132"/>
      <c r="K348" s="132"/>
      <c r="L348" s="132"/>
      <c r="M348" s="132"/>
      <c r="N348" s="132"/>
      <c r="O348" s="132"/>
      <c r="P348" s="15"/>
      <c r="Q348" s="133"/>
      <c r="R348" s="134"/>
      <c r="S348" s="134"/>
      <c r="T348" s="13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
      <c r="AV348" s="1"/>
      <c r="AW348" s="1"/>
      <c r="AX348" s="1"/>
      <c r="AY348" s="1"/>
      <c r="AZ348" s="1"/>
      <c r="BA348" s="1"/>
      <c r="BB348" s="1"/>
      <c r="BC348" s="1"/>
      <c r="BD348" s="1"/>
    </row>
    <row r="349" spans="1:56" ht="2.25" customHeight="1" x14ac:dyDescent="0.25">
      <c r="A349" s="3"/>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
      <c r="AV349" s="1"/>
      <c r="AW349" s="1"/>
      <c r="AX349" s="1"/>
      <c r="AY349" s="1"/>
      <c r="AZ349" s="1"/>
      <c r="BA349" s="1"/>
      <c r="BB349" s="1"/>
      <c r="BC349" s="1"/>
      <c r="BD349" s="1"/>
    </row>
    <row r="350" spans="1:56" ht="15" customHeight="1" x14ac:dyDescent="0.25">
      <c r="A350" s="3"/>
      <c r="B350" s="131" t="s">
        <v>147</v>
      </c>
      <c r="C350" s="136"/>
      <c r="D350" s="136"/>
      <c r="E350" s="136"/>
      <c r="F350" s="136"/>
      <c r="G350" s="136"/>
      <c r="H350" s="136"/>
      <c r="I350" s="136"/>
      <c r="J350" s="136"/>
      <c r="K350" s="136"/>
      <c r="L350" s="136"/>
      <c r="M350" s="136"/>
      <c r="N350" s="136"/>
      <c r="O350" s="136"/>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
      <c r="AV350" s="1"/>
      <c r="AW350" s="1"/>
      <c r="AX350" s="1"/>
      <c r="AY350" s="1"/>
      <c r="AZ350" s="1"/>
      <c r="BA350" s="1"/>
      <c r="BB350" s="1"/>
      <c r="BC350" s="1"/>
      <c r="BD350" s="1"/>
    </row>
    <row r="351" spans="1:56" ht="15" customHeight="1" x14ac:dyDescent="0.25">
      <c r="A351" s="3"/>
      <c r="B351" s="136"/>
      <c r="C351" s="136"/>
      <c r="D351" s="136"/>
      <c r="E351" s="136"/>
      <c r="F351" s="136"/>
      <c r="G351" s="136"/>
      <c r="H351" s="136"/>
      <c r="I351" s="136"/>
      <c r="J351" s="136"/>
      <c r="K351" s="136"/>
      <c r="L351" s="136"/>
      <c r="M351" s="136"/>
      <c r="N351" s="136"/>
      <c r="O351" s="136"/>
      <c r="P351" s="15"/>
      <c r="Q351" s="114">
        <f>Q345-Q348</f>
        <v>0</v>
      </c>
      <c r="R351" s="115"/>
      <c r="S351" s="115"/>
      <c r="T351" s="116"/>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
      <c r="AV351" s="1"/>
      <c r="AW351" s="1"/>
      <c r="AX351" s="1"/>
      <c r="AY351" s="1"/>
      <c r="AZ351" s="1"/>
      <c r="BA351" s="1"/>
      <c r="BB351" s="1"/>
      <c r="BC351" s="1"/>
      <c r="BD351" s="1"/>
    </row>
    <row r="352" spans="1:56" ht="15" customHeight="1" x14ac:dyDescent="0.25">
      <c r="A352" s="3"/>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
      <c r="AV352" s="1"/>
      <c r="AW352" s="1"/>
      <c r="AX352" s="1"/>
      <c r="AY352" s="1"/>
      <c r="AZ352" s="1"/>
      <c r="BA352" s="1"/>
      <c r="BB352" s="1"/>
      <c r="BC352" s="1"/>
      <c r="BD352" s="1"/>
    </row>
    <row r="353" spans="1:56" ht="15" customHeight="1" x14ac:dyDescent="0.25">
      <c r="A353" s="3">
        <v>36</v>
      </c>
      <c r="B353" s="171" t="s">
        <v>148</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5"/>
      <c r="AR353" s="15"/>
      <c r="AS353" s="15"/>
      <c r="AT353" s="15"/>
      <c r="AU353" s="1"/>
      <c r="AV353" s="1"/>
      <c r="AW353" s="1"/>
      <c r="AX353" s="1"/>
      <c r="AY353" s="1"/>
      <c r="AZ353" s="1"/>
      <c r="BA353" s="1"/>
      <c r="BB353" s="1"/>
      <c r="BC353" s="1"/>
      <c r="BD353" s="1"/>
    </row>
    <row r="354" spans="1:56" ht="15" customHeight="1" x14ac:dyDescent="0.25">
      <c r="A354" s="3"/>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
      <c r="AV354" s="1"/>
      <c r="AW354" s="1"/>
      <c r="AX354" s="1"/>
      <c r="AY354" s="1"/>
      <c r="AZ354" s="1"/>
      <c r="BA354" s="1"/>
      <c r="BB354" s="1"/>
      <c r="BC354" s="1"/>
      <c r="BD354" s="1"/>
    </row>
    <row r="355" spans="1:56" ht="15" customHeight="1" x14ac:dyDescent="0.25">
      <c r="A355" s="3"/>
      <c r="B355" s="152"/>
      <c r="C355" s="153"/>
      <c r="D355" s="153"/>
      <c r="E355" s="154"/>
      <c r="F355" s="15"/>
      <c r="G355" s="15" t="s">
        <v>139</v>
      </c>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
      <c r="AV355" s="1"/>
      <c r="AW355" s="1"/>
      <c r="AX355" s="1"/>
      <c r="AY355" s="1"/>
      <c r="AZ355" s="1"/>
      <c r="BA355" s="1"/>
      <c r="BB355" s="1"/>
      <c r="BC355" s="1"/>
      <c r="BD355" s="1"/>
    </row>
    <row r="356" spans="1:56" ht="15" customHeight="1" x14ac:dyDescent="0.25">
      <c r="A356" s="3"/>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
      <c r="AV356" s="1"/>
      <c r="AW356" s="1"/>
      <c r="AX356" s="1"/>
      <c r="AY356" s="1"/>
      <c r="AZ356" s="1"/>
      <c r="BA356" s="1"/>
      <c r="BB356" s="1"/>
      <c r="BC356" s="1"/>
      <c r="BD356" s="1"/>
    </row>
    <row r="357" spans="1:56" ht="15" customHeight="1" x14ac:dyDescent="0.25">
      <c r="A357" s="3">
        <v>37</v>
      </c>
      <c r="B357" s="171" t="s">
        <v>149</v>
      </c>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5"/>
      <c r="AR357" s="15"/>
      <c r="AS357" s="15"/>
      <c r="AT357" s="15"/>
      <c r="AU357" s="1"/>
      <c r="AV357" s="1"/>
      <c r="AW357" s="1"/>
      <c r="AX357" s="1"/>
      <c r="AY357" s="1"/>
      <c r="AZ357" s="1"/>
      <c r="BA357" s="1"/>
      <c r="BB357" s="1"/>
      <c r="BC357" s="1"/>
      <c r="BD357" s="1"/>
    </row>
    <row r="358" spans="1:56" ht="15" customHeight="1" x14ac:dyDescent="0.25">
      <c r="A358" s="3"/>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
      <c r="AV358" s="1"/>
      <c r="AW358" s="1"/>
      <c r="AX358" s="1"/>
      <c r="AY358" s="1"/>
      <c r="AZ358" s="1"/>
      <c r="BA358" s="1"/>
      <c r="BB358" s="1"/>
      <c r="BC358" s="1"/>
      <c r="BD358" s="1"/>
    </row>
    <row r="359" spans="1:56" ht="15" customHeight="1" x14ac:dyDescent="0.25">
      <c r="A359" s="3"/>
      <c r="B359" s="152"/>
      <c r="C359" s="153"/>
      <c r="D359" s="153"/>
      <c r="E359" s="154"/>
      <c r="F359" s="15"/>
      <c r="G359" s="15" t="s">
        <v>150</v>
      </c>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
      <c r="AV359" s="1"/>
      <c r="AW359" s="1"/>
      <c r="AX359" s="1"/>
      <c r="AY359" s="1"/>
      <c r="AZ359" s="1"/>
      <c r="BA359" s="1"/>
      <c r="BB359" s="1"/>
      <c r="BC359" s="1"/>
      <c r="BD359" s="1"/>
    </row>
    <row r="360" spans="1:56" ht="15" customHeight="1" x14ac:dyDescent="0.25">
      <c r="A360" s="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
      <c r="AV360" s="1"/>
      <c r="AW360" s="1"/>
      <c r="AX360" s="1"/>
      <c r="AY360" s="1"/>
      <c r="AZ360" s="1"/>
      <c r="BA360" s="1"/>
      <c r="BB360" s="1"/>
      <c r="BC360" s="1"/>
      <c r="BD360" s="1"/>
    </row>
    <row r="361" spans="1:56" ht="15" customHeight="1" x14ac:dyDescent="0.25">
      <c r="A361" s="3">
        <v>38</v>
      </c>
      <c r="B361" s="155" t="s">
        <v>151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c r="AO361" s="132"/>
      <c r="AP361" s="132"/>
      <c r="AQ361" s="15"/>
      <c r="AR361" s="15"/>
      <c r="AS361" s="15"/>
      <c r="AT361" s="15"/>
      <c r="AU361" s="1"/>
      <c r="AV361" s="1"/>
      <c r="AW361" s="1"/>
      <c r="AX361" s="1"/>
      <c r="AY361" s="1"/>
      <c r="AZ361" s="1"/>
      <c r="BA361" s="1"/>
      <c r="BB361" s="1"/>
      <c r="BC361" s="1"/>
      <c r="BD361" s="1"/>
    </row>
    <row r="362" spans="1:56" ht="15" customHeight="1" x14ac:dyDescent="0.25">
      <c r="A362" s="3"/>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
      <c r="AV362" s="1"/>
      <c r="AW362" s="1"/>
      <c r="AX362" s="1"/>
      <c r="AY362" s="1"/>
      <c r="AZ362" s="1"/>
      <c r="BA362" s="1"/>
      <c r="BB362" s="1"/>
      <c r="BC362" s="1"/>
      <c r="BD362" s="1"/>
    </row>
    <row r="363" spans="1:56" ht="15" customHeight="1" x14ac:dyDescent="0.25">
      <c r="A363" s="3"/>
      <c r="B363" s="131" t="s">
        <v>152</v>
      </c>
      <c r="C363" s="136"/>
      <c r="D363" s="136"/>
      <c r="E363" s="136"/>
      <c r="F363" s="136"/>
      <c r="G363" s="136"/>
      <c r="H363" s="136"/>
      <c r="I363" s="136"/>
      <c r="J363" s="136"/>
      <c r="K363" s="136"/>
      <c r="L363" s="136"/>
      <c r="M363" s="136"/>
      <c r="N363" s="136"/>
      <c r="O363" s="136"/>
      <c r="P363" s="15"/>
      <c r="Q363" s="250"/>
      <c r="R363" s="251"/>
      <c r="S363" s="251"/>
      <c r="T363" s="252"/>
      <c r="U363" s="264" t="s">
        <v>153</v>
      </c>
      <c r="V363" s="132"/>
      <c r="W363" s="15"/>
      <c r="X363" s="15"/>
      <c r="Y363" s="15"/>
      <c r="Z363" s="15"/>
      <c r="AA363" s="15"/>
      <c r="AB363" s="15"/>
      <c r="AC363" s="15"/>
      <c r="AD363" s="15"/>
      <c r="AE363" s="15"/>
      <c r="AF363" s="15"/>
      <c r="AG363" s="15"/>
      <c r="AH363" s="15"/>
      <c r="AI363" s="15"/>
      <c r="AJ363" s="15"/>
      <c r="AK363" s="15"/>
      <c r="AL363" s="15"/>
      <c r="AM363" s="15"/>
      <c r="AN363" s="15"/>
      <c r="AO363" s="15"/>
      <c r="AP363" s="15"/>
      <c r="AQ363" s="23">
        <f>IF(Q363=0,0,IF(Q363&lt;25,42,IF(Q363&lt;49,84,IF(Q363&lt;73,126,IF(Q363&lt;96,168,210)))))</f>
        <v>0</v>
      </c>
      <c r="AR363" s="23"/>
      <c r="AS363" s="23"/>
      <c r="AT363" s="23"/>
      <c r="AU363" s="1"/>
      <c r="AV363" s="1"/>
      <c r="AW363" s="1"/>
      <c r="AX363" s="1"/>
      <c r="AY363" s="1"/>
      <c r="AZ363" s="1"/>
      <c r="BA363" s="1"/>
      <c r="BB363" s="1"/>
      <c r="BC363" s="1"/>
      <c r="BD363" s="1"/>
    </row>
    <row r="364" spans="1:56" ht="2.25" customHeight="1" x14ac:dyDescent="0.25">
      <c r="A364" s="3"/>
      <c r="B364" s="15"/>
      <c r="C364" s="15"/>
      <c r="D364" s="15"/>
      <c r="E364" s="15"/>
      <c r="F364" s="15"/>
      <c r="G364" s="15"/>
      <c r="H364" s="15"/>
      <c r="I364" s="15"/>
      <c r="J364" s="15"/>
      <c r="K364" s="15"/>
      <c r="L364" s="15"/>
      <c r="M364" s="15"/>
      <c r="N364" s="14"/>
      <c r="O364" s="15"/>
      <c r="P364" s="15"/>
      <c r="Q364" s="48"/>
      <c r="R364" s="48"/>
      <c r="S364" s="48"/>
      <c r="T364" s="48"/>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23"/>
      <c r="AR364" s="23"/>
      <c r="AS364" s="23"/>
      <c r="AT364" s="23"/>
      <c r="AU364" s="1"/>
      <c r="AV364" s="1"/>
      <c r="AW364" s="1"/>
      <c r="AX364" s="1"/>
      <c r="AY364" s="1"/>
      <c r="AZ364" s="1"/>
      <c r="BA364" s="1"/>
      <c r="BB364" s="1"/>
      <c r="BC364" s="1"/>
      <c r="BD364" s="1"/>
    </row>
    <row r="365" spans="1:56" ht="15" customHeight="1" x14ac:dyDescent="0.25">
      <c r="A365" s="3"/>
      <c r="B365" s="131" t="s">
        <v>154</v>
      </c>
      <c r="C365" s="136"/>
      <c r="D365" s="136"/>
      <c r="E365" s="136"/>
      <c r="F365" s="136"/>
      <c r="G365" s="136"/>
      <c r="H365" s="136"/>
      <c r="I365" s="136"/>
      <c r="J365" s="136"/>
      <c r="K365" s="136"/>
      <c r="L365" s="136"/>
      <c r="M365" s="136"/>
      <c r="N365" s="136"/>
      <c r="O365" s="136"/>
      <c r="P365" s="15"/>
      <c r="Q365" s="250"/>
      <c r="R365" s="251"/>
      <c r="S365" s="251"/>
      <c r="T365" s="252"/>
      <c r="U365" s="264" t="s">
        <v>153</v>
      </c>
      <c r="V365" s="132"/>
      <c r="W365" s="15"/>
      <c r="X365" s="15"/>
      <c r="Y365" s="15"/>
      <c r="Z365" s="15"/>
      <c r="AA365" s="15"/>
      <c r="AB365" s="15"/>
      <c r="AC365" s="15"/>
      <c r="AD365" s="15"/>
      <c r="AE365" s="15"/>
      <c r="AF365" s="15"/>
      <c r="AG365" s="15"/>
      <c r="AH365" s="15"/>
      <c r="AI365" s="15"/>
      <c r="AJ365" s="15"/>
      <c r="AK365" s="15"/>
      <c r="AL365" s="15"/>
      <c r="AM365" s="15"/>
      <c r="AN365" s="15"/>
      <c r="AO365" s="15"/>
      <c r="AP365" s="15"/>
      <c r="AQ365" s="23">
        <f>IF(Q365=0,0,IF(Q365&lt;25,42,IF(Q365&lt;49,84,IF(Q365&lt;73,126,IF(Q365&lt;96,168,210)))))</f>
        <v>0</v>
      </c>
      <c r="AR365" s="23"/>
      <c r="AS365" s="23"/>
      <c r="AT365" s="23"/>
      <c r="AU365" s="1"/>
      <c r="AV365" s="1"/>
      <c r="AW365" s="1"/>
      <c r="AX365" s="1"/>
      <c r="AY365" s="1"/>
      <c r="AZ365" s="1"/>
      <c r="BA365" s="1"/>
      <c r="BB365" s="1"/>
      <c r="BC365" s="1"/>
      <c r="BD365" s="1"/>
    </row>
    <row r="366" spans="1:56" ht="2.25" customHeight="1" x14ac:dyDescent="0.25">
      <c r="A366" s="3"/>
      <c r="B366" s="15"/>
      <c r="C366" s="15"/>
      <c r="D366" s="15"/>
      <c r="E366" s="15"/>
      <c r="F366" s="15"/>
      <c r="G366" s="15"/>
      <c r="H366" s="15"/>
      <c r="I366" s="15"/>
      <c r="J366" s="15"/>
      <c r="K366" s="15"/>
      <c r="L366" s="15"/>
      <c r="M366" s="15"/>
      <c r="N366" s="14"/>
      <c r="O366" s="15"/>
      <c r="P366" s="15"/>
      <c r="Q366" s="48"/>
      <c r="R366" s="48"/>
      <c r="S366" s="48"/>
      <c r="T366" s="48"/>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23"/>
      <c r="AR366" s="23"/>
      <c r="AS366" s="23"/>
      <c r="AT366" s="23"/>
      <c r="AU366" s="1"/>
      <c r="AV366" s="1"/>
      <c r="AW366" s="1"/>
      <c r="AX366" s="1"/>
      <c r="AY366" s="1"/>
      <c r="AZ366" s="1"/>
      <c r="BA366" s="1"/>
      <c r="BB366" s="1"/>
      <c r="BC366" s="1"/>
      <c r="BD366" s="1"/>
    </row>
    <row r="367" spans="1:56" ht="15" customHeight="1" x14ac:dyDescent="0.25">
      <c r="A367" s="3"/>
      <c r="B367" s="131" t="s">
        <v>155</v>
      </c>
      <c r="C367" s="136"/>
      <c r="D367" s="136"/>
      <c r="E367" s="136"/>
      <c r="F367" s="136"/>
      <c r="G367" s="136"/>
      <c r="H367" s="136"/>
      <c r="I367" s="136"/>
      <c r="J367" s="136"/>
      <c r="K367" s="136"/>
      <c r="L367" s="136"/>
      <c r="M367" s="136"/>
      <c r="N367" s="136"/>
      <c r="O367" s="136"/>
      <c r="P367" s="15"/>
      <c r="Q367" s="250"/>
      <c r="R367" s="251"/>
      <c r="S367" s="251"/>
      <c r="T367" s="252"/>
      <c r="U367" s="264" t="s">
        <v>153</v>
      </c>
      <c r="V367" s="132"/>
      <c r="W367" s="15"/>
      <c r="X367" s="15"/>
      <c r="Y367" s="15"/>
      <c r="Z367" s="15"/>
      <c r="AA367" s="15"/>
      <c r="AB367" s="15"/>
      <c r="AC367" s="15"/>
      <c r="AD367" s="15"/>
      <c r="AE367" s="15"/>
      <c r="AF367" s="15"/>
      <c r="AG367" s="15"/>
      <c r="AH367" s="15"/>
      <c r="AI367" s="15"/>
      <c r="AJ367" s="15"/>
      <c r="AK367" s="15"/>
      <c r="AL367" s="15"/>
      <c r="AM367" s="15"/>
      <c r="AN367" s="15"/>
      <c r="AO367" s="15"/>
      <c r="AP367" s="15"/>
      <c r="AQ367" s="23">
        <f>IF(Q367=0,0,IF(Q367&lt;25,42,IF(Q367&lt;49,84,IF(Q367&lt;73,126,IF(Q367&lt;96,168,210)))))</f>
        <v>0</v>
      </c>
      <c r="AR367" s="23"/>
      <c r="AS367" s="23"/>
      <c r="AT367" s="23"/>
      <c r="AU367" s="1"/>
      <c r="AV367" s="1"/>
      <c r="AW367" s="1"/>
      <c r="AX367" s="1"/>
      <c r="AY367" s="1"/>
      <c r="AZ367" s="1"/>
      <c r="BA367" s="1"/>
      <c r="BB367" s="1"/>
      <c r="BC367" s="1"/>
      <c r="BD367" s="1"/>
    </row>
    <row r="368" spans="1:56" ht="2.25" customHeight="1" x14ac:dyDescent="0.25">
      <c r="A368" s="3"/>
      <c r="B368" s="15"/>
      <c r="C368" s="15"/>
      <c r="D368" s="15"/>
      <c r="E368" s="15"/>
      <c r="F368" s="15"/>
      <c r="G368" s="15"/>
      <c r="H368" s="15"/>
      <c r="I368" s="15"/>
      <c r="J368" s="15"/>
      <c r="K368" s="15"/>
      <c r="L368" s="15"/>
      <c r="M368" s="15"/>
      <c r="N368" s="14"/>
      <c r="O368" s="15"/>
      <c r="P368" s="15"/>
      <c r="Q368" s="48"/>
      <c r="R368" s="48"/>
      <c r="S368" s="48"/>
      <c r="T368" s="48"/>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23"/>
      <c r="AR368" s="23"/>
      <c r="AS368" s="23"/>
      <c r="AT368" s="23"/>
      <c r="AU368" s="1"/>
      <c r="AV368" s="1"/>
      <c r="AW368" s="1"/>
      <c r="AX368" s="1"/>
      <c r="AY368" s="1"/>
      <c r="AZ368" s="1"/>
      <c r="BA368" s="1"/>
      <c r="BB368" s="1"/>
      <c r="BC368" s="1"/>
      <c r="BD368" s="1"/>
    </row>
    <row r="369" spans="1:56" ht="15" customHeight="1" x14ac:dyDescent="0.25">
      <c r="A369" s="3"/>
      <c r="B369" s="131" t="s">
        <v>156</v>
      </c>
      <c r="C369" s="136"/>
      <c r="D369" s="136"/>
      <c r="E369" s="136"/>
      <c r="F369" s="136"/>
      <c r="G369" s="136"/>
      <c r="H369" s="136"/>
      <c r="I369" s="136"/>
      <c r="J369" s="136"/>
      <c r="K369" s="136"/>
      <c r="L369" s="136"/>
      <c r="M369" s="136"/>
      <c r="N369" s="136"/>
      <c r="O369" s="136"/>
      <c r="P369" s="15"/>
      <c r="Q369" s="250"/>
      <c r="R369" s="251"/>
      <c r="S369" s="251"/>
      <c r="T369" s="252"/>
      <c r="U369" s="264" t="s">
        <v>153</v>
      </c>
      <c r="V369" s="132"/>
      <c r="W369" s="15"/>
      <c r="X369" s="15"/>
      <c r="Y369" s="15"/>
      <c r="Z369" s="15"/>
      <c r="AA369" s="15"/>
      <c r="AB369" s="15"/>
      <c r="AC369" s="15"/>
      <c r="AD369" s="15"/>
      <c r="AE369" s="15"/>
      <c r="AF369" s="15"/>
      <c r="AG369" s="15"/>
      <c r="AH369" s="15"/>
      <c r="AI369" s="15"/>
      <c r="AJ369" s="15"/>
      <c r="AK369" s="15"/>
      <c r="AL369" s="15"/>
      <c r="AM369" s="15"/>
      <c r="AN369" s="15"/>
      <c r="AO369" s="15"/>
      <c r="AP369" s="15"/>
      <c r="AQ369" s="23">
        <f>IF(Q369=0,0,IF(Q369&lt;25,42,IF(Q369&lt;49,84,IF(Q369&lt;73,126,IF(Q369&lt;96,168,210)))))</f>
        <v>0</v>
      </c>
      <c r="AR369" s="23"/>
      <c r="AS369" s="23"/>
      <c r="AT369" s="23"/>
      <c r="AU369" s="1"/>
      <c r="AV369" s="1"/>
      <c r="AW369" s="1"/>
      <c r="AX369" s="1"/>
      <c r="AY369" s="1"/>
      <c r="AZ369" s="1"/>
      <c r="BA369" s="1"/>
      <c r="BB369" s="1"/>
      <c r="BC369" s="1"/>
      <c r="BD369" s="1"/>
    </row>
    <row r="370" spans="1:56" ht="2.25" customHeight="1" x14ac:dyDescent="0.25">
      <c r="A370" s="24"/>
      <c r="B370" s="15"/>
      <c r="C370" s="15"/>
      <c r="D370" s="15"/>
      <c r="E370" s="15"/>
      <c r="F370" s="15"/>
      <c r="G370" s="15"/>
      <c r="H370" s="15"/>
      <c r="I370" s="15"/>
      <c r="J370" s="15"/>
      <c r="K370" s="15"/>
      <c r="L370" s="15"/>
      <c r="M370" s="15"/>
      <c r="N370" s="15"/>
      <c r="O370" s="15"/>
      <c r="P370" s="15"/>
      <c r="Q370" s="48"/>
      <c r="R370" s="48"/>
      <c r="S370" s="48"/>
      <c r="T370" s="48"/>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23"/>
      <c r="AR370" s="23"/>
      <c r="AS370" s="23"/>
      <c r="AT370" s="23"/>
      <c r="AU370" s="1"/>
      <c r="AV370" s="1"/>
      <c r="AW370" s="1"/>
      <c r="AX370" s="1"/>
      <c r="AY370" s="1"/>
      <c r="AZ370" s="1"/>
      <c r="BA370" s="1"/>
      <c r="BB370" s="1"/>
      <c r="BC370" s="1"/>
      <c r="BD370" s="1"/>
    </row>
    <row r="371" spans="1:56" ht="15" customHeight="1" x14ac:dyDescent="0.25">
      <c r="A371" s="3"/>
      <c r="B371" s="141" t="s">
        <v>157</v>
      </c>
      <c r="C371" s="136"/>
      <c r="D371" s="136"/>
      <c r="E371" s="136"/>
      <c r="F371" s="136"/>
      <c r="G371" s="136"/>
      <c r="H371" s="136"/>
      <c r="I371" s="136"/>
      <c r="J371" s="136"/>
      <c r="K371" s="136"/>
      <c r="L371" s="136"/>
      <c r="M371" s="136"/>
      <c r="N371" s="136"/>
      <c r="O371" s="136"/>
      <c r="P371" s="15"/>
      <c r="Q371" s="250"/>
      <c r="R371" s="251"/>
      <c r="S371" s="251"/>
      <c r="T371" s="252"/>
      <c r="U371" s="264" t="s">
        <v>153</v>
      </c>
      <c r="V371" s="132"/>
      <c r="W371" s="15"/>
      <c r="X371" s="15"/>
      <c r="Y371" s="15"/>
      <c r="Z371" s="15"/>
      <c r="AA371" s="15"/>
      <c r="AB371" s="15"/>
      <c r="AC371" s="15"/>
      <c r="AD371" s="15"/>
      <c r="AE371" s="15"/>
      <c r="AF371" s="15"/>
      <c r="AG371" s="15"/>
      <c r="AH371" s="15"/>
      <c r="AI371" s="15"/>
      <c r="AJ371" s="15"/>
      <c r="AK371" s="15"/>
      <c r="AL371" s="15"/>
      <c r="AM371" s="15"/>
      <c r="AN371" s="15"/>
      <c r="AO371" s="15"/>
      <c r="AP371" s="15"/>
      <c r="AQ371" s="23">
        <f>IF(Q371=0,0,IF(Q371&lt;25,42,IF(Q371&lt;49,84,IF(Q371&lt;73,126,IF(Q371&lt;96,168,210)))))</f>
        <v>0</v>
      </c>
      <c r="AR371" s="23"/>
      <c r="AS371" s="23"/>
      <c r="AT371" s="23"/>
      <c r="AU371" s="1"/>
      <c r="AV371" s="1"/>
      <c r="AW371" s="1"/>
      <c r="AX371" s="1"/>
      <c r="AY371" s="1"/>
      <c r="AZ371" s="1"/>
      <c r="BA371" s="1"/>
      <c r="BB371" s="1"/>
      <c r="BC371" s="1"/>
      <c r="BD371" s="1"/>
    </row>
    <row r="372" spans="1:56" ht="2.25" customHeight="1" x14ac:dyDescent="0.25">
      <c r="A372" s="3"/>
      <c r="B372" s="15"/>
      <c r="C372" s="15"/>
      <c r="D372" s="15"/>
      <c r="E372" s="15"/>
      <c r="F372" s="15"/>
      <c r="G372" s="15"/>
      <c r="H372" s="15"/>
      <c r="I372" s="15"/>
      <c r="J372" s="15"/>
      <c r="K372" s="15"/>
      <c r="L372" s="15"/>
      <c r="M372" s="15"/>
      <c r="N372" s="14"/>
      <c r="O372" s="15"/>
      <c r="P372" s="15"/>
      <c r="Q372" s="48"/>
      <c r="R372" s="48"/>
      <c r="S372" s="48"/>
      <c r="T372" s="48"/>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23"/>
      <c r="AR372" s="23"/>
      <c r="AS372" s="23"/>
      <c r="AT372" s="23"/>
      <c r="AU372" s="1"/>
      <c r="AV372" s="1"/>
      <c r="AW372" s="1"/>
      <c r="AX372" s="1"/>
      <c r="AY372" s="1"/>
      <c r="AZ372" s="1"/>
      <c r="BA372" s="1"/>
      <c r="BB372" s="1"/>
      <c r="BC372" s="1"/>
      <c r="BD372" s="1"/>
    </row>
    <row r="373" spans="1:56" ht="15" customHeight="1" x14ac:dyDescent="0.25">
      <c r="A373" s="3"/>
      <c r="B373" s="131" t="s">
        <v>158</v>
      </c>
      <c r="C373" s="136"/>
      <c r="D373" s="136"/>
      <c r="E373" s="136"/>
      <c r="F373" s="136"/>
      <c r="G373" s="136"/>
      <c r="H373" s="136"/>
      <c r="I373" s="136"/>
      <c r="J373" s="136"/>
      <c r="K373" s="136"/>
      <c r="L373" s="136"/>
      <c r="M373" s="136"/>
      <c r="N373" s="136"/>
      <c r="O373" s="136"/>
      <c r="P373" s="15"/>
      <c r="Q373" s="250"/>
      <c r="R373" s="251"/>
      <c r="S373" s="251"/>
      <c r="T373" s="252"/>
      <c r="U373" s="264" t="s">
        <v>153</v>
      </c>
      <c r="V373" s="132"/>
      <c r="W373" s="15"/>
      <c r="X373" s="15"/>
      <c r="Y373" s="15"/>
      <c r="Z373" s="15"/>
      <c r="AA373" s="15"/>
      <c r="AB373" s="15"/>
      <c r="AC373" s="15"/>
      <c r="AD373" s="15"/>
      <c r="AE373" s="15"/>
      <c r="AF373" s="15"/>
      <c r="AG373" s="15"/>
      <c r="AH373" s="15"/>
      <c r="AI373" s="15"/>
      <c r="AJ373" s="15"/>
      <c r="AK373" s="15"/>
      <c r="AL373" s="15"/>
      <c r="AM373" s="15"/>
      <c r="AN373" s="15"/>
      <c r="AO373" s="15"/>
      <c r="AP373" s="15"/>
      <c r="AQ373" s="23">
        <f>IF(Q373=0,0,IF(Q373&lt;25,42,IF(Q373&lt;49,84,IF(Q373&lt;73,126,IF(Q373&lt;96,168,210)))))</f>
        <v>0</v>
      </c>
      <c r="AR373" s="23"/>
      <c r="AS373" s="23"/>
      <c r="AT373" s="23"/>
      <c r="AU373" s="1"/>
      <c r="AV373" s="1"/>
      <c r="AW373" s="1"/>
      <c r="AX373" s="1"/>
      <c r="AY373" s="1"/>
      <c r="AZ373" s="1"/>
      <c r="BA373" s="1"/>
      <c r="BB373" s="1"/>
      <c r="BC373" s="1"/>
      <c r="BD373" s="1"/>
    </row>
    <row r="374" spans="1:56" ht="2.25" customHeight="1" x14ac:dyDescent="0.25">
      <c r="A374" s="3"/>
      <c r="B374" s="15"/>
      <c r="C374" s="15"/>
      <c r="D374" s="15"/>
      <c r="E374" s="15"/>
      <c r="F374" s="15"/>
      <c r="G374" s="15"/>
      <c r="H374" s="15"/>
      <c r="I374" s="15"/>
      <c r="J374" s="15"/>
      <c r="K374" s="15"/>
      <c r="L374" s="15"/>
      <c r="M374" s="15"/>
      <c r="N374" s="14"/>
      <c r="O374" s="15"/>
      <c r="P374" s="15"/>
      <c r="Q374" s="48"/>
      <c r="R374" s="48"/>
      <c r="S374" s="48"/>
      <c r="T374" s="48"/>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23"/>
      <c r="AR374" s="23"/>
      <c r="AS374" s="23"/>
      <c r="AT374" s="23"/>
      <c r="AU374" s="1"/>
      <c r="AV374" s="1"/>
      <c r="AW374" s="1"/>
      <c r="AX374" s="1"/>
      <c r="AY374" s="1"/>
      <c r="AZ374" s="1"/>
      <c r="BA374" s="1"/>
      <c r="BB374" s="1"/>
      <c r="BC374" s="1"/>
      <c r="BD374" s="1"/>
    </row>
    <row r="375" spans="1:56" ht="15" customHeight="1" x14ac:dyDescent="0.25">
      <c r="A375" s="3"/>
      <c r="B375" s="131" t="s">
        <v>159</v>
      </c>
      <c r="C375" s="136"/>
      <c r="D375" s="136"/>
      <c r="E375" s="136"/>
      <c r="F375" s="136"/>
      <c r="G375" s="136"/>
      <c r="H375" s="136"/>
      <c r="I375" s="136"/>
      <c r="J375" s="136"/>
      <c r="K375" s="136"/>
      <c r="L375" s="136"/>
      <c r="M375" s="136"/>
      <c r="N375" s="136"/>
      <c r="O375" s="136"/>
      <c r="P375" s="15"/>
      <c r="Q375" s="250"/>
      <c r="R375" s="251"/>
      <c r="S375" s="251"/>
      <c r="T375" s="252"/>
      <c r="U375" s="264" t="s">
        <v>153</v>
      </c>
      <c r="V375" s="132"/>
      <c r="W375" s="15"/>
      <c r="X375" s="15"/>
      <c r="Y375" s="15"/>
      <c r="Z375" s="15"/>
      <c r="AA375" s="15"/>
      <c r="AB375" s="15"/>
      <c r="AC375" s="15"/>
      <c r="AD375" s="15"/>
      <c r="AE375" s="15"/>
      <c r="AF375" s="15"/>
      <c r="AG375" s="15"/>
      <c r="AH375" s="15"/>
      <c r="AI375" s="15"/>
      <c r="AJ375" s="15"/>
      <c r="AK375" s="15"/>
      <c r="AL375" s="15"/>
      <c r="AM375" s="15"/>
      <c r="AN375" s="15"/>
      <c r="AO375" s="15"/>
      <c r="AP375" s="15"/>
      <c r="AQ375" s="23">
        <f>IF(Q375=0,0,IF(Q375&lt;25,42,IF(Q375&lt;49,84,IF(Q375&lt;73,126,IF(Q375&lt;96,168,210)))))</f>
        <v>0</v>
      </c>
      <c r="AR375" s="23"/>
      <c r="AS375" s="23"/>
      <c r="AT375" s="23"/>
      <c r="AU375" s="1"/>
      <c r="AV375" s="1"/>
      <c r="AW375" s="1"/>
      <c r="AX375" s="1"/>
      <c r="AY375" s="1"/>
      <c r="AZ375" s="1"/>
      <c r="BA375" s="1"/>
      <c r="BB375" s="1"/>
      <c r="BC375" s="1"/>
      <c r="BD375" s="1"/>
    </row>
    <row r="376" spans="1:56" ht="2.25" customHeight="1" x14ac:dyDescent="0.25">
      <c r="A376" s="3"/>
      <c r="B376" s="15"/>
      <c r="C376" s="15"/>
      <c r="D376" s="15"/>
      <c r="E376" s="15"/>
      <c r="F376" s="15"/>
      <c r="G376" s="15"/>
      <c r="H376" s="15"/>
      <c r="I376" s="15"/>
      <c r="J376" s="15"/>
      <c r="K376" s="15"/>
      <c r="L376" s="15"/>
      <c r="M376" s="15"/>
      <c r="N376" s="14"/>
      <c r="O376" s="15"/>
      <c r="P376" s="15"/>
      <c r="Q376" s="48"/>
      <c r="R376" s="48"/>
      <c r="S376" s="48"/>
      <c r="T376" s="48"/>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23"/>
      <c r="AR376" s="23"/>
      <c r="AS376" s="23"/>
      <c r="AT376" s="23"/>
      <c r="AU376" s="1"/>
      <c r="AV376" s="1"/>
      <c r="AW376" s="1"/>
      <c r="AX376" s="1"/>
      <c r="AY376" s="1"/>
      <c r="AZ376" s="1"/>
      <c r="BA376" s="1"/>
      <c r="BB376" s="1"/>
      <c r="BC376" s="1"/>
      <c r="BD376" s="1"/>
    </row>
    <row r="377" spans="1:56" ht="15" customHeight="1" x14ac:dyDescent="0.25">
      <c r="A377" s="3"/>
      <c r="B377" s="131" t="s">
        <v>160</v>
      </c>
      <c r="C377" s="136"/>
      <c r="D377" s="136"/>
      <c r="E377" s="136"/>
      <c r="F377" s="136"/>
      <c r="G377" s="136"/>
      <c r="H377" s="136"/>
      <c r="I377" s="136"/>
      <c r="J377" s="136"/>
      <c r="K377" s="136"/>
      <c r="L377" s="136"/>
      <c r="M377" s="136"/>
      <c r="N377" s="136"/>
      <c r="O377" s="136"/>
      <c r="P377" s="15"/>
      <c r="Q377" s="250"/>
      <c r="R377" s="251"/>
      <c r="S377" s="251"/>
      <c r="T377" s="252"/>
      <c r="U377" s="264" t="s">
        <v>153</v>
      </c>
      <c r="V377" s="132"/>
      <c r="W377" s="15"/>
      <c r="X377" s="15"/>
      <c r="Y377" s="15"/>
      <c r="Z377" s="15"/>
      <c r="AA377" s="15"/>
      <c r="AB377" s="15"/>
      <c r="AC377" s="15"/>
      <c r="AD377" s="15"/>
      <c r="AE377" s="15"/>
      <c r="AF377" s="15"/>
      <c r="AG377" s="15"/>
      <c r="AH377" s="15"/>
      <c r="AI377" s="15"/>
      <c r="AJ377" s="15"/>
      <c r="AK377" s="15"/>
      <c r="AL377" s="15"/>
      <c r="AM377" s="15"/>
      <c r="AN377" s="15"/>
      <c r="AO377" s="15"/>
      <c r="AP377" s="15"/>
      <c r="AQ377" s="23">
        <f>IF(Q377=0,0,IF(Q377&lt;25,42,IF(Q377&lt;49,84,IF(Q377&lt;73,126,IF(Q377&lt;96,168,210)))))</f>
        <v>0</v>
      </c>
      <c r="AR377" s="23"/>
      <c r="AS377" s="23"/>
      <c r="AT377" s="23"/>
      <c r="AU377" s="1"/>
      <c r="AV377" s="1"/>
      <c r="AW377" s="1"/>
      <c r="AX377" s="1"/>
      <c r="AY377" s="1"/>
      <c r="AZ377" s="1"/>
      <c r="BA377" s="1"/>
      <c r="BB377" s="1"/>
      <c r="BC377" s="1"/>
      <c r="BD377" s="1"/>
    </row>
    <row r="378" spans="1:56" ht="2.25" customHeight="1" x14ac:dyDescent="0.25">
      <c r="A378" s="3"/>
      <c r="B378" s="15"/>
      <c r="C378" s="15"/>
      <c r="D378" s="15"/>
      <c r="E378" s="15"/>
      <c r="F378" s="15"/>
      <c r="G378" s="15"/>
      <c r="H378" s="15"/>
      <c r="I378" s="15"/>
      <c r="J378" s="15"/>
      <c r="K378" s="15"/>
      <c r="L378" s="15"/>
      <c r="M378" s="15"/>
      <c r="N378" s="14"/>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23"/>
      <c r="AR378" s="23"/>
      <c r="AS378" s="23"/>
      <c r="AT378" s="23"/>
      <c r="AU378" s="1"/>
      <c r="AV378" s="1"/>
      <c r="AW378" s="1"/>
      <c r="AX378" s="1"/>
      <c r="AY378" s="1"/>
      <c r="AZ378" s="1"/>
      <c r="BA378" s="1"/>
      <c r="BB378" s="1"/>
      <c r="BC378" s="1"/>
      <c r="BD378" s="1"/>
    </row>
    <row r="379" spans="1:56" ht="15" customHeight="1" x14ac:dyDescent="0.25">
      <c r="A379" s="3"/>
      <c r="B379" s="131" t="s">
        <v>161</v>
      </c>
      <c r="C379" s="136"/>
      <c r="D379" s="136"/>
      <c r="E379" s="136"/>
      <c r="F379" s="136"/>
      <c r="G379" s="136"/>
      <c r="H379" s="136"/>
      <c r="I379" s="136"/>
      <c r="J379" s="136"/>
      <c r="K379" s="136"/>
      <c r="L379" s="136"/>
      <c r="M379" s="136"/>
      <c r="N379" s="136"/>
      <c r="O379" s="136"/>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23"/>
      <c r="AR379" s="23"/>
      <c r="AS379" s="23"/>
      <c r="AT379" s="23"/>
      <c r="AU379" s="1"/>
      <c r="AV379" s="1"/>
      <c r="AW379" s="1"/>
      <c r="AX379" s="1"/>
      <c r="AY379" s="1"/>
      <c r="AZ379" s="1"/>
      <c r="BA379" s="1"/>
      <c r="BB379" s="1"/>
      <c r="BC379" s="1"/>
      <c r="BD379" s="1"/>
    </row>
    <row r="380" spans="1:56" ht="15" customHeight="1" x14ac:dyDescent="0.25">
      <c r="A380" s="3"/>
      <c r="B380" s="136"/>
      <c r="C380" s="136"/>
      <c r="D380" s="136"/>
      <c r="E380" s="136"/>
      <c r="F380" s="136"/>
      <c r="G380" s="136"/>
      <c r="H380" s="136"/>
      <c r="I380" s="136"/>
      <c r="J380" s="136"/>
      <c r="K380" s="136"/>
      <c r="L380" s="136"/>
      <c r="M380" s="136"/>
      <c r="N380" s="136"/>
      <c r="O380" s="136"/>
      <c r="P380" s="15"/>
      <c r="Q380" s="114">
        <f>SUM(Q363,Q365,Q367,Q369,Q371,Q373,Q375,Q377)</f>
        <v>0</v>
      </c>
      <c r="R380" s="115"/>
      <c r="S380" s="115"/>
      <c r="T380" s="116"/>
      <c r="U380" s="264" t="s">
        <v>153</v>
      </c>
      <c r="V380" s="132"/>
      <c r="W380" s="15"/>
      <c r="X380" s="15"/>
      <c r="Y380" s="15"/>
      <c r="Z380" s="15"/>
      <c r="AA380" s="15"/>
      <c r="AB380" s="15"/>
      <c r="AC380" s="15"/>
      <c r="AD380" s="15"/>
      <c r="AE380" s="15"/>
      <c r="AF380" s="15"/>
      <c r="AG380" s="15"/>
      <c r="AH380" s="15"/>
      <c r="AI380" s="15"/>
      <c r="AJ380" s="15"/>
      <c r="AK380" s="15"/>
      <c r="AL380" s="15"/>
      <c r="AM380" s="15"/>
      <c r="AN380" s="15"/>
      <c r="AO380" s="15"/>
      <c r="AP380" s="15"/>
      <c r="AQ380" s="23">
        <f>SUM(AQ363,AQ365,AQ367,AQ369,AQ371,AQ373,AQ375,AQ377)</f>
        <v>0</v>
      </c>
      <c r="AR380" s="23"/>
      <c r="AS380" s="23"/>
      <c r="AT380" s="23"/>
      <c r="AU380" s="1"/>
      <c r="AV380" s="1"/>
      <c r="AW380" s="1"/>
      <c r="AX380" s="1"/>
      <c r="AY380" s="1"/>
      <c r="AZ380" s="1"/>
      <c r="BA380" s="1"/>
      <c r="BB380" s="1"/>
      <c r="BC380" s="1"/>
      <c r="BD380" s="1"/>
    </row>
    <row r="381" spans="1:56" ht="2.25" customHeight="1" x14ac:dyDescent="0.25">
      <c r="A381" s="3"/>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
      <c r="AV381" s="1"/>
      <c r="AW381" s="1"/>
      <c r="AX381" s="1"/>
      <c r="AY381" s="1"/>
      <c r="AZ381" s="1"/>
      <c r="BA381" s="1"/>
      <c r="BB381" s="1"/>
      <c r="BC381" s="1"/>
      <c r="BD381" s="1"/>
    </row>
    <row r="382" spans="1:56" ht="15" customHeight="1" x14ac:dyDescent="0.25">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c r="AO382" s="131"/>
      <c r="AP382" s="131"/>
      <c r="AQ382" s="15"/>
      <c r="AR382" s="15"/>
      <c r="AS382" s="15"/>
      <c r="AT382" s="15"/>
      <c r="AU382" s="1"/>
      <c r="AV382" s="1"/>
      <c r="AW382" s="1"/>
      <c r="AX382" s="1"/>
      <c r="AY382" s="1"/>
      <c r="AZ382" s="1"/>
      <c r="BA382" s="1"/>
      <c r="BB382" s="1"/>
      <c r="BC382" s="1"/>
      <c r="BD382" s="1"/>
    </row>
    <row r="383" spans="1:56" ht="2.25" customHeight="1" x14ac:dyDescent="0.25">
      <c r="A383" s="3"/>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
      <c r="AV383" s="1"/>
      <c r="AW383" s="1"/>
      <c r="AX383" s="1"/>
      <c r="AY383" s="1"/>
      <c r="AZ383" s="1"/>
      <c r="BA383" s="1"/>
      <c r="BB383" s="1"/>
      <c r="BC383" s="1"/>
      <c r="BD383" s="1"/>
    </row>
    <row r="384" spans="1:56" ht="15" customHeight="1" x14ac:dyDescent="0.25">
      <c r="A384" s="3">
        <v>39</v>
      </c>
      <c r="B384" s="274" t="s">
        <v>162</v>
      </c>
      <c r="C384" s="274"/>
      <c r="D384" s="274"/>
      <c r="E384" s="274"/>
      <c r="F384" s="274"/>
      <c r="G384" s="274"/>
      <c r="H384" s="274"/>
      <c r="I384" s="274"/>
      <c r="J384" s="274"/>
      <c r="K384" s="274"/>
      <c r="L384" s="274"/>
      <c r="M384" s="274"/>
      <c r="N384" s="274"/>
      <c r="O384" s="274"/>
      <c r="P384" s="274"/>
      <c r="Q384" s="274"/>
      <c r="R384" s="274"/>
      <c r="S384" s="274"/>
      <c r="T384" s="274"/>
      <c r="U384" s="274"/>
      <c r="V384" s="274"/>
      <c r="W384" s="274"/>
      <c r="X384" s="274"/>
      <c r="Y384" s="274"/>
      <c r="Z384" s="274"/>
      <c r="AA384" s="274"/>
      <c r="AB384" s="274"/>
      <c r="AC384" s="274"/>
      <c r="AD384" s="274"/>
      <c r="AE384" s="274"/>
      <c r="AF384" s="274"/>
      <c r="AG384" s="274"/>
      <c r="AH384" s="274"/>
      <c r="AI384" s="274"/>
      <c r="AJ384" s="274"/>
      <c r="AK384" s="274"/>
      <c r="AL384" s="274"/>
      <c r="AM384" s="274"/>
      <c r="AN384" s="274"/>
      <c r="AO384" s="274"/>
      <c r="AP384" s="274"/>
      <c r="AQ384" s="15"/>
      <c r="AR384" s="15"/>
      <c r="AS384" s="15"/>
      <c r="AT384" s="15"/>
      <c r="AU384" s="1"/>
      <c r="AV384" s="1"/>
      <c r="AW384" s="1"/>
      <c r="AX384" s="1"/>
      <c r="AY384" s="1"/>
      <c r="AZ384" s="1"/>
      <c r="BA384" s="1"/>
      <c r="BB384" s="1"/>
      <c r="BC384" s="1"/>
      <c r="BD384" s="1"/>
    </row>
    <row r="385" spans="1:56" ht="15" customHeight="1" x14ac:dyDescent="0.25">
      <c r="A385" s="3"/>
      <c r="B385" s="226"/>
      <c r="C385" s="226"/>
      <c r="D385" s="226"/>
      <c r="E385" s="226"/>
      <c r="F385" s="226"/>
      <c r="G385" s="226"/>
      <c r="H385" s="226"/>
      <c r="I385" s="226"/>
      <c r="J385" s="226"/>
      <c r="K385" s="226"/>
      <c r="L385" s="226"/>
      <c r="M385" s="226"/>
      <c r="N385" s="226"/>
      <c r="O385" s="226"/>
      <c r="P385" s="226"/>
      <c r="Q385" s="226"/>
      <c r="R385" s="226"/>
      <c r="S385" s="226"/>
      <c r="T385" s="226"/>
      <c r="U385" s="226"/>
      <c r="V385" s="226"/>
      <c r="W385" s="226"/>
      <c r="X385" s="226"/>
      <c r="Y385" s="226"/>
      <c r="Z385" s="226"/>
      <c r="AA385" s="226"/>
      <c r="AB385" s="226"/>
      <c r="AC385" s="226"/>
      <c r="AD385" s="226"/>
      <c r="AE385" s="226"/>
      <c r="AF385" s="226"/>
      <c r="AG385" s="226"/>
      <c r="AH385" s="226"/>
      <c r="AI385" s="226"/>
      <c r="AJ385" s="226"/>
      <c r="AK385" s="226"/>
      <c r="AL385" s="226"/>
      <c r="AM385" s="226"/>
      <c r="AN385" s="226"/>
      <c r="AO385" s="226"/>
      <c r="AP385" s="226"/>
      <c r="AQ385" s="15"/>
      <c r="AR385" s="15"/>
      <c r="AS385" s="15"/>
      <c r="AT385" s="15"/>
      <c r="AU385" s="1"/>
      <c r="AV385" s="1"/>
      <c r="AW385" s="1"/>
      <c r="AX385" s="1"/>
      <c r="AY385" s="1"/>
      <c r="AZ385" s="1"/>
      <c r="BA385" s="1"/>
      <c r="BB385" s="1"/>
      <c r="BC385" s="1"/>
      <c r="BD385" s="1"/>
    </row>
    <row r="386" spans="1:56" ht="2.25" customHeight="1" x14ac:dyDescent="0.25">
      <c r="A386" s="3"/>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
      <c r="AV386" s="1"/>
      <c r="AW386" s="1"/>
      <c r="AX386" s="1"/>
      <c r="AY386" s="1"/>
      <c r="AZ386" s="1"/>
      <c r="BA386" s="1"/>
      <c r="BB386" s="1"/>
      <c r="BC386" s="1"/>
      <c r="BD386" s="1"/>
    </row>
    <row r="387" spans="1:56" ht="15" customHeight="1" x14ac:dyDescent="0.25">
      <c r="A387" s="3"/>
      <c r="B387" s="210" t="s">
        <v>163</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5"/>
      <c r="AR387" s="15"/>
      <c r="AS387" s="15"/>
      <c r="AT387" s="15"/>
      <c r="AU387" s="1"/>
      <c r="AV387" s="1"/>
      <c r="AW387" s="1"/>
      <c r="AX387" s="1"/>
      <c r="AY387" s="1"/>
      <c r="AZ387" s="1"/>
      <c r="BA387" s="1"/>
      <c r="BB387" s="1"/>
      <c r="BC387" s="1"/>
      <c r="BD387" s="1"/>
    </row>
    <row r="388" spans="1:56" ht="15" customHeight="1" x14ac:dyDescent="0.25">
      <c r="A388" s="3"/>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
      <c r="AV388" s="1"/>
      <c r="AW388" s="1"/>
      <c r="AX388" s="1"/>
      <c r="AY388" s="1"/>
      <c r="AZ388" s="1"/>
      <c r="BA388" s="1"/>
      <c r="BB388" s="1"/>
      <c r="BC388" s="1"/>
      <c r="BD388" s="1"/>
    </row>
    <row r="389" spans="1:56" ht="15" customHeight="1" x14ac:dyDescent="0.25">
      <c r="A389" s="3"/>
      <c r="B389" s="131" t="s">
        <v>164</v>
      </c>
      <c r="C389" s="136"/>
      <c r="D389" s="136"/>
      <c r="E389" s="136"/>
      <c r="F389" s="136"/>
      <c r="G389" s="136"/>
      <c r="H389" s="136"/>
      <c r="I389" s="136"/>
      <c r="J389" s="136"/>
      <c r="K389" s="136"/>
      <c r="L389" s="136"/>
      <c r="M389" s="136"/>
      <c r="N389" s="136"/>
      <c r="O389" s="136"/>
      <c r="P389" s="15"/>
      <c r="Q389" s="271">
        <f>IF(Q345=0,0,AQ389)</f>
        <v>0</v>
      </c>
      <c r="R389" s="272"/>
      <c r="S389" s="272"/>
      <c r="T389" s="272"/>
      <c r="U389" s="272"/>
      <c r="V389" s="273"/>
      <c r="W389" s="136" t="s">
        <v>165</v>
      </c>
      <c r="X389" s="136"/>
      <c r="Y389" s="15"/>
      <c r="Z389" s="15"/>
      <c r="AA389" s="15"/>
      <c r="AB389" s="15"/>
      <c r="AC389" s="15"/>
      <c r="AD389" s="15"/>
      <c r="AE389" s="15"/>
      <c r="AF389" s="15"/>
      <c r="AG389" s="15"/>
      <c r="AH389" s="15"/>
      <c r="AI389" s="15"/>
      <c r="AJ389" s="15"/>
      <c r="AK389" s="15"/>
      <c r="AL389" s="15"/>
      <c r="AM389" s="15"/>
      <c r="AN389" s="15"/>
      <c r="AO389" s="15"/>
      <c r="AP389" s="15"/>
      <c r="AQ389" s="15">
        <f>IF(Q345&lt;26,250,IF(Q345&lt;45,360,IF(Q345&lt;57,485,IF(Q345&lt;66,590,IF(Q345&lt;73,675,IF(Q345&lt;166,(760+(7.9*(Q345-72))),IF(Q345&lt;350,(1495+(6.9*(Q345-165))),(2765+(6.3*(Q345-349))))))))))</f>
        <v>250</v>
      </c>
      <c r="AR389" s="15"/>
      <c r="AS389" s="15"/>
      <c r="AT389" s="15"/>
      <c r="AU389" s="1"/>
      <c r="AV389" s="1"/>
      <c r="AW389" s="1"/>
      <c r="AX389" s="1"/>
      <c r="AY389" s="1"/>
      <c r="AZ389" s="1"/>
      <c r="BA389" s="1"/>
      <c r="BB389" s="1"/>
      <c r="BC389" s="1"/>
      <c r="BD389" s="1"/>
    </row>
    <row r="390" spans="1:56" ht="2.25" customHeight="1" x14ac:dyDescent="0.25">
      <c r="A390" s="3"/>
      <c r="B390" s="15"/>
      <c r="C390" s="15"/>
      <c r="D390" s="15"/>
      <c r="E390" s="15"/>
      <c r="F390" s="15"/>
      <c r="G390" s="15"/>
      <c r="H390" s="15"/>
      <c r="I390" s="15"/>
      <c r="J390" s="15"/>
      <c r="K390" s="15"/>
      <c r="L390" s="15"/>
      <c r="M390" s="15"/>
      <c r="N390" s="14"/>
      <c r="O390" s="15"/>
      <c r="P390" s="15"/>
      <c r="Q390" s="77"/>
      <c r="R390" s="77"/>
      <c r="S390" s="77"/>
      <c r="T390" s="77"/>
      <c r="U390" s="77"/>
      <c r="V390" s="77"/>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
      <c r="AV390" s="1"/>
      <c r="AW390" s="1"/>
      <c r="AX390" s="1"/>
      <c r="AY390" s="1"/>
      <c r="AZ390" s="1"/>
      <c r="BA390" s="1"/>
      <c r="BB390" s="1"/>
      <c r="BC390" s="1"/>
      <c r="BD390" s="1"/>
    </row>
    <row r="391" spans="1:56" ht="15" customHeight="1" x14ac:dyDescent="0.25">
      <c r="A391" s="3"/>
      <c r="B391" s="131" t="s">
        <v>166</v>
      </c>
      <c r="C391" s="136"/>
      <c r="D391" s="136"/>
      <c r="E391" s="136"/>
      <c r="F391" s="136"/>
      <c r="G391" s="136"/>
      <c r="H391" s="136"/>
      <c r="I391" s="136"/>
      <c r="J391" s="136"/>
      <c r="K391" s="136"/>
      <c r="L391" s="136"/>
      <c r="M391" s="136"/>
      <c r="N391" s="136"/>
      <c r="O391" s="136"/>
      <c r="P391" s="15"/>
      <c r="Q391" s="271">
        <f>IF(AND(Q341&gt;0,Q343&gt;0),(Q389*0.05),0)</f>
        <v>0</v>
      </c>
      <c r="R391" s="272"/>
      <c r="S391" s="272"/>
      <c r="T391" s="272"/>
      <c r="U391" s="272"/>
      <c r="V391" s="273"/>
      <c r="W391" s="136" t="s">
        <v>165</v>
      </c>
      <c r="X391" s="136"/>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
      <c r="AV391" s="1"/>
      <c r="AW391" s="1"/>
      <c r="AX391" s="1"/>
      <c r="AY391" s="1"/>
      <c r="AZ391" s="1"/>
      <c r="BA391" s="1"/>
      <c r="BB391" s="1"/>
      <c r="BC391" s="1"/>
      <c r="BD391" s="1"/>
    </row>
    <row r="392" spans="1:56" ht="2.25" customHeight="1" x14ac:dyDescent="0.25">
      <c r="A392" s="3"/>
      <c r="B392" s="15"/>
      <c r="C392" s="15"/>
      <c r="D392" s="15"/>
      <c r="E392" s="15"/>
      <c r="F392" s="15"/>
      <c r="G392" s="15"/>
      <c r="H392" s="15"/>
      <c r="I392" s="15"/>
      <c r="J392" s="15"/>
      <c r="K392" s="15"/>
      <c r="L392" s="15"/>
      <c r="M392" s="15"/>
      <c r="N392" s="14"/>
      <c r="O392" s="15"/>
      <c r="P392" s="15"/>
      <c r="Q392" s="77"/>
      <c r="R392" s="77"/>
      <c r="S392" s="77"/>
      <c r="T392" s="77"/>
      <c r="U392" s="77"/>
      <c r="V392" s="77"/>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
      <c r="AV392" s="1"/>
      <c r="AW392" s="1"/>
      <c r="AX392" s="1"/>
      <c r="AY392" s="1"/>
      <c r="AZ392" s="1"/>
      <c r="BA392" s="1"/>
      <c r="BB392" s="1"/>
      <c r="BC392" s="1"/>
      <c r="BD392" s="1"/>
    </row>
    <row r="393" spans="1:56" ht="15" customHeight="1" x14ac:dyDescent="0.25">
      <c r="A393" s="3"/>
      <c r="B393" s="131" t="s">
        <v>167</v>
      </c>
      <c r="C393" s="136"/>
      <c r="D393" s="136"/>
      <c r="E393" s="136"/>
      <c r="F393" s="136"/>
      <c r="G393" s="136"/>
      <c r="H393" s="136"/>
      <c r="I393" s="136"/>
      <c r="J393" s="136"/>
      <c r="K393" s="136"/>
      <c r="L393" s="136"/>
      <c r="M393" s="136"/>
      <c r="N393" s="136"/>
      <c r="O393" s="136"/>
      <c r="P393" s="15"/>
      <c r="Q393" s="271">
        <f>AQ380</f>
        <v>0</v>
      </c>
      <c r="R393" s="272"/>
      <c r="S393" s="272"/>
      <c r="T393" s="272"/>
      <c r="U393" s="272"/>
      <c r="V393" s="273"/>
      <c r="W393" s="136" t="s">
        <v>165</v>
      </c>
      <c r="X393" s="136"/>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
      <c r="AV393" s="1"/>
      <c r="AW393" s="1"/>
      <c r="AX393" s="1"/>
      <c r="AY393" s="1"/>
      <c r="AZ393" s="1"/>
      <c r="BA393" s="1"/>
      <c r="BB393" s="1"/>
      <c r="BC393" s="1"/>
      <c r="BD393" s="1"/>
    </row>
    <row r="394" spans="1:56" ht="2.25" customHeight="1" x14ac:dyDescent="0.25">
      <c r="A394" s="3"/>
      <c r="B394" s="15"/>
      <c r="C394" s="15"/>
      <c r="D394" s="15"/>
      <c r="E394" s="15"/>
      <c r="F394" s="15"/>
      <c r="G394" s="15"/>
      <c r="H394" s="15"/>
      <c r="I394" s="15"/>
      <c r="J394" s="15"/>
      <c r="K394" s="15"/>
      <c r="L394" s="15"/>
      <c r="M394" s="15"/>
      <c r="N394" s="14"/>
      <c r="O394" s="15"/>
      <c r="P394" s="15"/>
      <c r="Q394" s="77"/>
      <c r="R394" s="77"/>
      <c r="S394" s="77"/>
      <c r="T394" s="77"/>
      <c r="U394" s="77"/>
      <c r="V394" s="77"/>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
      <c r="AV394" s="1"/>
      <c r="AW394" s="1"/>
      <c r="AX394" s="1"/>
      <c r="AY394" s="1"/>
      <c r="AZ394" s="1"/>
      <c r="BA394" s="1"/>
      <c r="BB394" s="1"/>
      <c r="BC394" s="1"/>
      <c r="BD394" s="1"/>
    </row>
    <row r="395" spans="1:56" ht="15" customHeight="1" x14ac:dyDescent="0.25">
      <c r="A395" s="3"/>
      <c r="B395" s="131" t="s">
        <v>168</v>
      </c>
      <c r="C395" s="136"/>
      <c r="D395" s="136"/>
      <c r="E395" s="136"/>
      <c r="F395" s="136"/>
      <c r="G395" s="136"/>
      <c r="H395" s="136"/>
      <c r="I395" s="136"/>
      <c r="J395" s="136"/>
      <c r="K395" s="136"/>
      <c r="L395" s="136"/>
      <c r="M395" s="136"/>
      <c r="N395" s="136"/>
      <c r="O395" s="136"/>
      <c r="P395" s="15"/>
      <c r="Q395" s="271">
        <f>IF(Q345=0,0,(((((SUM(Q389,Q391,Q393))/Q345)*Q348)*1.5)+((((SUM(Q389,Q391,Q393))/Q345)*Q351)*1.8)))</f>
        <v>0</v>
      </c>
      <c r="R395" s="272"/>
      <c r="S395" s="272"/>
      <c r="T395" s="272"/>
      <c r="U395" s="272"/>
      <c r="V395" s="273"/>
      <c r="W395" s="136" t="s">
        <v>165</v>
      </c>
      <c r="X395" s="136"/>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
      <c r="AV395" s="1"/>
      <c r="AW395" s="1"/>
      <c r="AX395" s="1"/>
      <c r="AY395" s="1"/>
      <c r="AZ395" s="1"/>
      <c r="BA395" s="1"/>
      <c r="BB395" s="1"/>
      <c r="BC395" s="1"/>
      <c r="BD395" s="1"/>
    </row>
    <row r="396" spans="1:56" ht="2.25" customHeight="1" x14ac:dyDescent="0.25">
      <c r="A396" s="3"/>
      <c r="B396" s="15"/>
      <c r="C396" s="15"/>
      <c r="D396" s="15"/>
      <c r="E396" s="15"/>
      <c r="F396" s="15"/>
      <c r="G396" s="15"/>
      <c r="H396" s="15"/>
      <c r="I396" s="15"/>
      <c r="J396" s="15"/>
      <c r="K396" s="15"/>
      <c r="L396" s="15"/>
      <c r="M396" s="15"/>
      <c r="N396" s="14"/>
      <c r="O396" s="15"/>
      <c r="P396" s="15"/>
      <c r="Q396" s="77"/>
      <c r="R396" s="77"/>
      <c r="S396" s="77"/>
      <c r="T396" s="77"/>
      <c r="U396" s="77"/>
      <c r="V396" s="77"/>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
      <c r="AV396" s="1"/>
      <c r="AW396" s="1"/>
      <c r="AX396" s="1"/>
      <c r="AY396" s="1"/>
      <c r="AZ396" s="1"/>
      <c r="BA396" s="1"/>
      <c r="BB396" s="1"/>
      <c r="BC396" s="1"/>
      <c r="BD396" s="1"/>
    </row>
    <row r="397" spans="1:56" ht="15" customHeight="1" x14ac:dyDescent="0.25">
      <c r="A397" s="3"/>
      <c r="B397" s="131" t="s">
        <v>169</v>
      </c>
      <c r="C397" s="136"/>
      <c r="D397" s="136"/>
      <c r="E397" s="136"/>
      <c r="F397" s="136"/>
      <c r="G397" s="136"/>
      <c r="H397" s="136"/>
      <c r="I397" s="136"/>
      <c r="J397" s="136"/>
      <c r="K397" s="136"/>
      <c r="L397" s="136"/>
      <c r="M397" s="136"/>
      <c r="N397" s="136"/>
      <c r="O397" s="136"/>
      <c r="P397" s="15"/>
      <c r="Q397" s="271">
        <f>IF(AND(AQ345&gt;40,AQ345&lt;120),80,0)</f>
        <v>0</v>
      </c>
      <c r="R397" s="272"/>
      <c r="S397" s="272"/>
      <c r="T397" s="272"/>
      <c r="U397" s="272"/>
      <c r="V397" s="273"/>
      <c r="W397" s="136" t="s">
        <v>165</v>
      </c>
      <c r="X397" s="136"/>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
      <c r="AV397" s="1"/>
      <c r="AW397" s="1"/>
      <c r="AX397" s="1"/>
      <c r="AY397" s="1"/>
      <c r="AZ397" s="1"/>
      <c r="BA397" s="1"/>
      <c r="BB397" s="1"/>
      <c r="BC397" s="1"/>
      <c r="BD397" s="1"/>
    </row>
    <row r="398" spans="1:56" ht="2.25" customHeight="1" x14ac:dyDescent="0.25">
      <c r="A398" s="3"/>
      <c r="B398" s="15"/>
      <c r="C398" s="15"/>
      <c r="D398" s="15"/>
      <c r="E398" s="15"/>
      <c r="F398" s="15"/>
      <c r="G398" s="15"/>
      <c r="H398" s="15"/>
      <c r="I398" s="15"/>
      <c r="J398" s="15"/>
      <c r="K398" s="15"/>
      <c r="L398" s="15"/>
      <c r="M398" s="15"/>
      <c r="N398" s="14"/>
      <c r="O398" s="15"/>
      <c r="P398" s="15"/>
      <c r="Q398" s="77"/>
      <c r="R398" s="77"/>
      <c r="S398" s="77"/>
      <c r="T398" s="77"/>
      <c r="U398" s="77"/>
      <c r="V398" s="77"/>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
      <c r="AV398" s="1"/>
      <c r="AW398" s="1"/>
      <c r="AX398" s="1"/>
      <c r="AY398" s="1"/>
      <c r="AZ398" s="1"/>
      <c r="BA398" s="1"/>
      <c r="BB398" s="1"/>
      <c r="BC398" s="1"/>
      <c r="BD398" s="1"/>
    </row>
    <row r="399" spans="1:56" ht="15" customHeight="1" x14ac:dyDescent="0.25">
      <c r="A399" s="3"/>
      <c r="B399" s="131" t="s">
        <v>170</v>
      </c>
      <c r="C399" s="136"/>
      <c r="D399" s="136"/>
      <c r="E399" s="136"/>
      <c r="F399" s="136"/>
      <c r="G399" s="136"/>
      <c r="H399" s="136"/>
      <c r="I399" s="136"/>
      <c r="J399" s="136"/>
      <c r="K399" s="136"/>
      <c r="L399" s="136"/>
      <c r="M399" s="136"/>
      <c r="N399" s="136"/>
      <c r="O399" s="136"/>
      <c r="P399" s="15"/>
      <c r="Q399" s="271">
        <f>SUM(Q395,Q397)</f>
        <v>0</v>
      </c>
      <c r="R399" s="272"/>
      <c r="S399" s="272"/>
      <c r="T399" s="272"/>
      <c r="U399" s="272"/>
      <c r="V399" s="273"/>
      <c r="W399" s="136" t="s">
        <v>165</v>
      </c>
      <c r="X399" s="136"/>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
      <c r="AV399" s="1"/>
      <c r="AW399" s="1"/>
      <c r="AX399" s="1"/>
      <c r="AY399" s="1"/>
      <c r="AZ399" s="1"/>
      <c r="BA399" s="1"/>
      <c r="BB399" s="1"/>
      <c r="BC399" s="1"/>
      <c r="BD399" s="1"/>
    </row>
    <row r="400" spans="1:56" ht="15" customHeight="1" x14ac:dyDescent="0.25">
      <c r="A400" s="3"/>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
      <c r="AV400" s="1"/>
      <c r="AW400" s="1"/>
      <c r="AX400" s="1"/>
      <c r="AY400" s="1"/>
      <c r="AZ400" s="1"/>
      <c r="BA400" s="1"/>
      <c r="BB400" s="1"/>
      <c r="BC400" s="1"/>
      <c r="BD400" s="1"/>
    </row>
    <row r="401" spans="1:56" ht="15" customHeight="1" x14ac:dyDescent="0.25">
      <c r="A401" s="3"/>
      <c r="B401" s="210" t="s">
        <v>171</v>
      </c>
      <c r="C401" s="210"/>
      <c r="D401" s="210"/>
      <c r="E401" s="210"/>
      <c r="F401" s="210"/>
      <c r="G401" s="210"/>
      <c r="H401" s="210"/>
      <c r="I401" s="210"/>
      <c r="J401" s="210"/>
      <c r="K401" s="210"/>
      <c r="L401" s="210"/>
      <c r="M401" s="210"/>
      <c r="N401" s="210"/>
      <c r="O401" s="210"/>
      <c r="P401" s="210"/>
      <c r="Q401" s="210"/>
      <c r="R401" s="210"/>
      <c r="S401" s="210"/>
      <c r="T401" s="210"/>
      <c r="U401" s="210"/>
      <c r="V401" s="210"/>
      <c r="W401" s="210"/>
      <c r="X401" s="210"/>
      <c r="Y401" s="210"/>
      <c r="Z401" s="210"/>
      <c r="AA401" s="210"/>
      <c r="AB401" s="210"/>
      <c r="AC401" s="210"/>
      <c r="AD401" s="210"/>
      <c r="AE401" s="210"/>
      <c r="AF401" s="210"/>
      <c r="AG401" s="210"/>
      <c r="AH401" s="210"/>
      <c r="AI401" s="210"/>
      <c r="AJ401" s="210"/>
      <c r="AK401" s="210"/>
      <c r="AL401" s="210"/>
      <c r="AM401" s="210"/>
      <c r="AN401" s="210"/>
      <c r="AO401" s="210"/>
      <c r="AP401" s="136"/>
      <c r="AQ401" s="15"/>
      <c r="AR401" s="15"/>
      <c r="AS401" s="15"/>
      <c r="AT401" s="15"/>
      <c r="AU401" s="1"/>
      <c r="AV401" s="1"/>
      <c r="AW401" s="1"/>
      <c r="AX401" s="1"/>
      <c r="AY401" s="1"/>
      <c r="AZ401" s="1"/>
      <c r="BA401" s="1"/>
      <c r="BB401" s="1"/>
      <c r="BC401" s="1"/>
      <c r="BD401" s="1"/>
    </row>
    <row r="402" spans="1:56" ht="15" customHeight="1" x14ac:dyDescent="0.25">
      <c r="A402" s="3"/>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
      <c r="AV402" s="1"/>
      <c r="AW402" s="1"/>
      <c r="AX402" s="1"/>
      <c r="AY402" s="1"/>
      <c r="AZ402" s="1"/>
      <c r="BA402" s="1"/>
      <c r="BB402" s="1"/>
      <c r="BC402" s="1"/>
      <c r="BD402" s="1"/>
    </row>
    <row r="403" spans="1:56" ht="15" customHeight="1" x14ac:dyDescent="0.25">
      <c r="A403" s="3"/>
      <c r="B403" s="271">
        <f>IF(AQ345&lt;120,0,IF(AQ345&lt;221,320,IF(AQ345&lt;491,485,805)))</f>
        <v>0</v>
      </c>
      <c r="C403" s="272"/>
      <c r="D403" s="272"/>
      <c r="E403" s="272"/>
      <c r="F403" s="272"/>
      <c r="G403" s="273"/>
      <c r="H403" s="136" t="s">
        <v>165</v>
      </c>
      <c r="I403" s="136"/>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
      <c r="AV403" s="1"/>
      <c r="AW403" s="1"/>
      <c r="AX403" s="1"/>
      <c r="AY403" s="1"/>
      <c r="AZ403" s="1"/>
      <c r="BA403" s="1"/>
      <c r="BB403" s="1"/>
      <c r="BC403" s="1"/>
      <c r="BD403" s="1"/>
    </row>
    <row r="404" spans="1:56" ht="15" customHeight="1" x14ac:dyDescent="0.25">
      <c r="A404" s="3"/>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
      <c r="AV404" s="1"/>
      <c r="AW404" s="1"/>
      <c r="AX404" s="1"/>
      <c r="AY404" s="1"/>
      <c r="AZ404" s="1"/>
      <c r="BA404" s="1"/>
      <c r="BB404" s="1"/>
      <c r="BC404" s="1"/>
      <c r="BD404" s="1"/>
    </row>
    <row r="405" spans="1:56" ht="15" customHeight="1" x14ac:dyDescent="0.25">
      <c r="A405" s="3"/>
      <c r="B405" s="210" t="s">
        <v>172</v>
      </c>
      <c r="C405" s="210"/>
      <c r="D405" s="210"/>
      <c r="E405" s="210"/>
      <c r="F405" s="210"/>
      <c r="G405" s="210"/>
      <c r="H405" s="210"/>
      <c r="I405" s="210"/>
      <c r="J405" s="210"/>
      <c r="K405" s="210"/>
      <c r="L405" s="210"/>
      <c r="M405" s="210"/>
      <c r="N405" s="210"/>
      <c r="O405" s="210"/>
      <c r="P405" s="210"/>
      <c r="Q405" s="210"/>
      <c r="R405" s="210"/>
      <c r="S405" s="210"/>
      <c r="T405" s="210"/>
      <c r="U405" s="210"/>
      <c r="V405" s="210"/>
      <c r="W405" s="210"/>
      <c r="X405" s="210"/>
      <c r="Y405" s="210"/>
      <c r="Z405" s="210"/>
      <c r="AA405" s="210"/>
      <c r="AB405" s="210"/>
      <c r="AC405" s="210"/>
      <c r="AD405" s="210"/>
      <c r="AE405" s="210"/>
      <c r="AF405" s="210"/>
      <c r="AG405" s="210"/>
      <c r="AH405" s="210"/>
      <c r="AI405" s="210"/>
      <c r="AJ405" s="210"/>
      <c r="AK405" s="210"/>
      <c r="AL405" s="210"/>
      <c r="AM405" s="210"/>
      <c r="AN405" s="210"/>
      <c r="AO405" s="210"/>
      <c r="AP405" s="136"/>
      <c r="AQ405" s="15"/>
      <c r="AR405" s="15"/>
      <c r="AS405" s="15"/>
      <c r="AT405" s="15"/>
      <c r="AU405" s="1"/>
      <c r="AV405" s="1"/>
      <c r="AW405" s="1"/>
      <c r="AX405" s="1"/>
      <c r="AY405" s="1"/>
      <c r="AZ405" s="1"/>
      <c r="BA405" s="1"/>
      <c r="BB405" s="1"/>
      <c r="BC405" s="1"/>
      <c r="BD405" s="1"/>
    </row>
    <row r="406" spans="1:56" ht="15" customHeight="1" x14ac:dyDescent="0.25">
      <c r="A406" s="3"/>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
      <c r="AV406" s="1"/>
      <c r="AW406" s="1"/>
      <c r="AX406" s="1"/>
      <c r="AY406" s="1"/>
      <c r="AZ406" s="1"/>
      <c r="BA406" s="1"/>
      <c r="BB406" s="1"/>
      <c r="BC406" s="1"/>
      <c r="BD406" s="1"/>
    </row>
    <row r="407" spans="1:56" ht="15" customHeight="1" x14ac:dyDescent="0.25">
      <c r="A407" s="3"/>
      <c r="B407" s="141" t="s">
        <v>173</v>
      </c>
      <c r="C407" s="136"/>
      <c r="D407" s="136"/>
      <c r="E407" s="136"/>
      <c r="F407" s="136"/>
      <c r="G407" s="136"/>
      <c r="H407" s="136"/>
      <c r="I407" s="136"/>
      <c r="J407" s="136"/>
      <c r="K407" s="136"/>
      <c r="L407" s="136"/>
      <c r="M407" s="136"/>
      <c r="N407" s="136"/>
      <c r="O407" s="136"/>
      <c r="P407" s="15"/>
      <c r="Q407" s="271">
        <f>IF(Q345=0,0,IF(Q345&lt;30,300,(Q345*10)))</f>
        <v>0</v>
      </c>
      <c r="R407" s="272"/>
      <c r="S407" s="272"/>
      <c r="T407" s="272"/>
      <c r="U407" s="272"/>
      <c r="V407" s="273"/>
      <c r="W407" s="136" t="s">
        <v>165</v>
      </c>
      <c r="X407" s="136"/>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
      <c r="AV407" s="1"/>
      <c r="AW407" s="1"/>
      <c r="AX407" s="1"/>
      <c r="AY407" s="1"/>
      <c r="AZ407" s="1"/>
      <c r="BA407" s="1"/>
      <c r="BB407" s="1"/>
      <c r="BC407" s="1"/>
      <c r="BD407" s="1"/>
    </row>
    <row r="408" spans="1:56" ht="2.25" customHeight="1" x14ac:dyDescent="0.25">
      <c r="A408" s="3"/>
      <c r="B408" s="15"/>
      <c r="C408" s="15"/>
      <c r="D408" s="15"/>
      <c r="E408" s="15"/>
      <c r="F408" s="15"/>
      <c r="G408" s="15"/>
      <c r="H408" s="15"/>
      <c r="I408" s="15"/>
      <c r="J408" s="15"/>
      <c r="K408" s="15"/>
      <c r="L408" s="15"/>
      <c r="M408" s="15"/>
      <c r="N408" s="14"/>
      <c r="O408" s="15"/>
      <c r="P408" s="15"/>
      <c r="Q408" s="77"/>
      <c r="R408" s="77"/>
      <c r="S408" s="77"/>
      <c r="T408" s="77"/>
      <c r="U408" s="77"/>
      <c r="V408" s="77"/>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
      <c r="AV408" s="1"/>
      <c r="AW408" s="1"/>
      <c r="AX408" s="1"/>
      <c r="AY408" s="1"/>
      <c r="AZ408" s="1"/>
      <c r="BA408" s="1"/>
      <c r="BB408" s="1"/>
      <c r="BC408" s="1"/>
      <c r="BD408" s="1"/>
    </row>
    <row r="409" spans="1:56" ht="15" customHeight="1" x14ac:dyDescent="0.25">
      <c r="A409" s="3"/>
      <c r="B409" s="141" t="s">
        <v>174</v>
      </c>
      <c r="C409" s="136"/>
      <c r="D409" s="136"/>
      <c r="E409" s="136"/>
      <c r="F409" s="136"/>
      <c r="G409" s="136"/>
      <c r="H409" s="136"/>
      <c r="I409" s="136"/>
      <c r="J409" s="136"/>
      <c r="K409" s="136"/>
      <c r="L409" s="136"/>
      <c r="M409" s="136"/>
      <c r="N409" s="136"/>
      <c r="O409" s="136"/>
      <c r="P409" s="15"/>
      <c r="Q409" s="271">
        <f>IF(Q345=0,0,IF(Q345&lt;42,75,(Q345*1.8)))</f>
        <v>0</v>
      </c>
      <c r="R409" s="272"/>
      <c r="S409" s="272"/>
      <c r="T409" s="272"/>
      <c r="U409" s="272"/>
      <c r="V409" s="273"/>
      <c r="W409" s="136" t="s">
        <v>165</v>
      </c>
      <c r="X409" s="136"/>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
      <c r="AV409" s="1"/>
      <c r="AW409" s="1"/>
      <c r="AX409" s="1"/>
      <c r="AY409" s="1"/>
      <c r="AZ409" s="1"/>
      <c r="BA409" s="1"/>
      <c r="BB409" s="1"/>
      <c r="BC409" s="1"/>
      <c r="BD409" s="1"/>
    </row>
    <row r="410" spans="1:56" ht="2.25" customHeight="1" x14ac:dyDescent="0.25">
      <c r="A410" s="3"/>
      <c r="B410" s="15"/>
      <c r="C410" s="15"/>
      <c r="D410" s="15"/>
      <c r="E410" s="15"/>
      <c r="F410" s="15"/>
      <c r="G410" s="15"/>
      <c r="H410" s="15"/>
      <c r="I410" s="15"/>
      <c r="J410" s="15"/>
      <c r="K410" s="15"/>
      <c r="L410" s="15"/>
      <c r="M410" s="15"/>
      <c r="N410" s="15"/>
      <c r="O410" s="15"/>
      <c r="P410" s="15"/>
      <c r="Q410" s="77"/>
      <c r="R410" s="77"/>
      <c r="S410" s="77"/>
      <c r="T410" s="77"/>
      <c r="U410" s="77"/>
      <c r="V410" s="77"/>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
      <c r="AV410" s="1"/>
      <c r="AW410" s="1"/>
      <c r="AX410" s="1"/>
      <c r="AY410" s="1"/>
      <c r="AZ410" s="1"/>
      <c r="BA410" s="1"/>
      <c r="BB410" s="1"/>
      <c r="BC410" s="1"/>
      <c r="BD410" s="1"/>
    </row>
    <row r="411" spans="1:56" ht="15" customHeight="1" x14ac:dyDescent="0.25">
      <c r="A411" s="3"/>
      <c r="B411" s="141" t="s">
        <v>175</v>
      </c>
      <c r="C411" s="136"/>
      <c r="D411" s="136"/>
      <c r="E411" s="136"/>
      <c r="F411" s="136"/>
      <c r="G411" s="136"/>
      <c r="H411" s="136"/>
      <c r="I411" s="136"/>
      <c r="J411" s="136"/>
      <c r="K411" s="136"/>
      <c r="L411" s="136"/>
      <c r="M411" s="136"/>
      <c r="N411" s="136"/>
      <c r="O411" s="136"/>
      <c r="P411" s="15"/>
      <c r="Q411" s="271">
        <f>B355*1.2</f>
        <v>0</v>
      </c>
      <c r="R411" s="272"/>
      <c r="S411" s="272"/>
      <c r="T411" s="272"/>
      <c r="U411" s="272"/>
      <c r="V411" s="273"/>
      <c r="W411" s="136" t="s">
        <v>165</v>
      </c>
      <c r="X411" s="136"/>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
      <c r="AV411" s="1"/>
      <c r="AW411" s="1"/>
      <c r="AX411" s="1"/>
      <c r="AY411" s="1"/>
      <c r="AZ411" s="1"/>
      <c r="BA411" s="1"/>
      <c r="BB411" s="1"/>
      <c r="BC411" s="1"/>
      <c r="BD411" s="1"/>
    </row>
    <row r="412" spans="1:56" ht="2.25" customHeight="1" x14ac:dyDescent="0.25">
      <c r="A412" s="3"/>
      <c r="B412" s="15"/>
      <c r="C412" s="15"/>
      <c r="D412" s="15"/>
      <c r="E412" s="15"/>
      <c r="F412" s="15"/>
      <c r="G412" s="15"/>
      <c r="H412" s="15"/>
      <c r="I412" s="15"/>
      <c r="J412" s="15"/>
      <c r="K412" s="15"/>
      <c r="L412" s="15"/>
      <c r="M412" s="15"/>
      <c r="N412" s="14"/>
      <c r="O412" s="15"/>
      <c r="P412" s="15"/>
      <c r="Q412" s="77"/>
      <c r="R412" s="77"/>
      <c r="S412" s="77"/>
      <c r="T412" s="77"/>
      <c r="U412" s="77"/>
      <c r="V412" s="77"/>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
      <c r="AV412" s="1"/>
      <c r="AW412" s="1"/>
      <c r="AX412" s="1"/>
      <c r="AY412" s="1"/>
      <c r="AZ412" s="1"/>
      <c r="BA412" s="1"/>
      <c r="BB412" s="1"/>
      <c r="BC412" s="1"/>
      <c r="BD412" s="1"/>
    </row>
    <row r="413" spans="1:56" ht="15" customHeight="1" x14ac:dyDescent="0.25">
      <c r="A413" s="3"/>
      <c r="B413" s="141" t="s">
        <v>176</v>
      </c>
      <c r="C413" s="136"/>
      <c r="D413" s="136"/>
      <c r="E413" s="136"/>
      <c r="F413" s="136"/>
      <c r="G413" s="136"/>
      <c r="H413" s="136"/>
      <c r="I413" s="136"/>
      <c r="J413" s="136"/>
      <c r="K413" s="136"/>
      <c r="L413" s="136"/>
      <c r="M413" s="136"/>
      <c r="N413" s="136"/>
      <c r="O413" s="136"/>
      <c r="P413" s="15"/>
      <c r="Q413" s="271">
        <f>B359*24</f>
        <v>0</v>
      </c>
      <c r="R413" s="272"/>
      <c r="S413" s="272"/>
      <c r="T413" s="272"/>
      <c r="U413" s="272"/>
      <c r="V413" s="273"/>
      <c r="W413" s="136" t="s">
        <v>165</v>
      </c>
      <c r="X413" s="136"/>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
      <c r="AV413" s="1"/>
      <c r="AW413" s="1"/>
      <c r="AX413" s="1"/>
      <c r="AY413" s="1"/>
      <c r="AZ413" s="1"/>
      <c r="BA413" s="1"/>
      <c r="BB413" s="1"/>
      <c r="BC413" s="1"/>
      <c r="BD413" s="1"/>
    </row>
    <row r="414" spans="1:56" ht="15" customHeight="1" x14ac:dyDescent="0.25">
      <c r="A414" s="3"/>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
      <c r="AV414" s="1"/>
      <c r="AW414" s="1"/>
      <c r="AX414" s="1"/>
      <c r="AY414" s="1"/>
      <c r="AZ414" s="1"/>
      <c r="BA414" s="1"/>
      <c r="BB414" s="1"/>
      <c r="BC414" s="1"/>
      <c r="BD414" s="1"/>
    </row>
    <row r="415" spans="1:56" ht="15" customHeight="1" x14ac:dyDescent="0.25">
      <c r="A415" s="3"/>
      <c r="B415" s="169" t="s">
        <v>177</v>
      </c>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c r="AI415" s="169"/>
      <c r="AJ415" s="169"/>
      <c r="AK415" s="169"/>
      <c r="AL415" s="169"/>
      <c r="AM415" s="169"/>
      <c r="AN415" s="169"/>
      <c r="AO415" s="169"/>
      <c r="AP415" s="170"/>
      <c r="AQ415" s="15"/>
      <c r="AR415" s="15"/>
      <c r="AS415" s="15"/>
      <c r="AT415" s="15"/>
      <c r="AU415" s="1"/>
      <c r="AV415" s="1"/>
      <c r="AW415" s="1"/>
      <c r="AX415" s="1"/>
      <c r="AY415" s="1"/>
      <c r="AZ415" s="1"/>
      <c r="BA415" s="1"/>
      <c r="BB415" s="1"/>
      <c r="BC415" s="1"/>
      <c r="BD415" s="1"/>
    </row>
    <row r="416" spans="1:56" ht="15" customHeight="1" x14ac:dyDescent="0.25">
      <c r="A416" s="3"/>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
      <c r="AV416" s="1"/>
      <c r="AW416" s="1"/>
      <c r="AX416" s="1"/>
      <c r="AY416" s="1"/>
      <c r="AZ416" s="1"/>
      <c r="BA416" s="1"/>
      <c r="BB416" s="1"/>
      <c r="BC416" s="1"/>
      <c r="BD416" s="1"/>
    </row>
    <row r="417" spans="1:56" ht="15" customHeight="1" x14ac:dyDescent="0.25">
      <c r="A417" s="3">
        <v>40</v>
      </c>
      <c r="B417" s="274" t="s">
        <v>178</v>
      </c>
      <c r="C417" s="274"/>
      <c r="D417" s="274"/>
      <c r="E417" s="274"/>
      <c r="F417" s="274"/>
      <c r="G417" s="274"/>
      <c r="H417" s="274"/>
      <c r="I417" s="274"/>
      <c r="J417" s="274"/>
      <c r="K417" s="274"/>
      <c r="L417" s="274"/>
      <c r="M417" s="274"/>
      <c r="N417" s="274"/>
      <c r="O417" s="274"/>
      <c r="P417" s="274"/>
      <c r="Q417" s="274"/>
      <c r="R417" s="274"/>
      <c r="S417" s="274"/>
      <c r="T417" s="274"/>
      <c r="U417" s="274"/>
      <c r="V417" s="274"/>
      <c r="W417" s="274"/>
      <c r="X417" s="274"/>
      <c r="Y417" s="274"/>
      <c r="Z417" s="274"/>
      <c r="AA417" s="274"/>
      <c r="AB417" s="274"/>
      <c r="AC417" s="274"/>
      <c r="AD417" s="274"/>
      <c r="AE417" s="274"/>
      <c r="AF417" s="274"/>
      <c r="AG417" s="274"/>
      <c r="AH417" s="274"/>
      <c r="AI417" s="274"/>
      <c r="AJ417" s="274"/>
      <c r="AK417" s="274"/>
      <c r="AL417" s="274"/>
      <c r="AM417" s="274"/>
      <c r="AN417" s="274"/>
      <c r="AO417" s="274"/>
      <c r="AP417" s="274"/>
      <c r="AQ417" s="15"/>
      <c r="AR417" s="15"/>
      <c r="AS417" s="15"/>
      <c r="AT417" s="15"/>
      <c r="AU417" s="1"/>
      <c r="AV417" s="1"/>
      <c r="AW417" s="1"/>
      <c r="AX417" s="1"/>
      <c r="AY417" s="1"/>
      <c r="AZ417" s="1"/>
      <c r="BA417" s="1"/>
      <c r="BB417" s="1"/>
      <c r="BC417" s="1"/>
      <c r="BD417" s="1"/>
    </row>
    <row r="418" spans="1:56" ht="15" customHeight="1" x14ac:dyDescent="0.25">
      <c r="A418" s="3"/>
      <c r="B418" s="226"/>
      <c r="C418" s="226"/>
      <c r="D418" s="226"/>
      <c r="E418" s="226"/>
      <c r="F418" s="226"/>
      <c r="G418" s="226"/>
      <c r="H418" s="226"/>
      <c r="I418" s="226"/>
      <c r="J418" s="226"/>
      <c r="K418" s="226"/>
      <c r="L418" s="226"/>
      <c r="M418" s="226"/>
      <c r="N418" s="226"/>
      <c r="O418" s="226"/>
      <c r="P418" s="226"/>
      <c r="Q418" s="226"/>
      <c r="R418" s="226"/>
      <c r="S418" s="226"/>
      <c r="T418" s="226"/>
      <c r="U418" s="226"/>
      <c r="V418" s="226"/>
      <c r="W418" s="226"/>
      <c r="X418" s="226"/>
      <c r="Y418" s="226"/>
      <c r="Z418" s="226"/>
      <c r="AA418" s="226"/>
      <c r="AB418" s="226"/>
      <c r="AC418" s="226"/>
      <c r="AD418" s="226"/>
      <c r="AE418" s="226"/>
      <c r="AF418" s="226"/>
      <c r="AG418" s="226"/>
      <c r="AH418" s="226"/>
      <c r="AI418" s="226"/>
      <c r="AJ418" s="226"/>
      <c r="AK418" s="226"/>
      <c r="AL418" s="226"/>
      <c r="AM418" s="226"/>
      <c r="AN418" s="226"/>
      <c r="AO418" s="226"/>
      <c r="AP418" s="226"/>
      <c r="AQ418" s="15"/>
      <c r="AR418" s="15"/>
      <c r="AS418" s="15"/>
      <c r="AT418" s="15"/>
      <c r="AU418" s="1"/>
      <c r="AV418" s="1"/>
      <c r="AW418" s="1"/>
      <c r="AX418" s="1"/>
      <c r="AY418" s="1"/>
      <c r="AZ418" s="1"/>
      <c r="BA418" s="1"/>
      <c r="BB418" s="1"/>
      <c r="BC418" s="1"/>
      <c r="BD418" s="1"/>
    </row>
    <row r="419" spans="1:56" ht="15" customHeight="1" x14ac:dyDescent="0.25">
      <c r="A419" s="3"/>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
      <c r="AV419" s="1"/>
      <c r="AW419" s="1"/>
      <c r="AX419" s="1"/>
      <c r="AY419" s="1"/>
      <c r="AZ419" s="1"/>
      <c r="BA419" s="1"/>
      <c r="BB419" s="1"/>
      <c r="BC419" s="1"/>
      <c r="BD419" s="1"/>
    </row>
    <row r="420" spans="1:56" ht="15" customHeight="1" x14ac:dyDescent="0.25">
      <c r="A420" s="3">
        <v>41</v>
      </c>
      <c r="B420" s="155" t="s">
        <v>179</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c r="AO420" s="132"/>
      <c r="AP420" s="132"/>
      <c r="AQ420" s="15"/>
      <c r="AR420" s="15"/>
      <c r="AS420" s="15"/>
      <c r="AT420" s="15"/>
      <c r="AU420" s="1"/>
      <c r="AV420" s="1"/>
      <c r="AW420" s="1"/>
      <c r="AX420" s="1"/>
      <c r="AY420" s="1"/>
      <c r="AZ420" s="1"/>
      <c r="BA420" s="1"/>
      <c r="BB420" s="1"/>
      <c r="BC420" s="1"/>
      <c r="BD420" s="1"/>
    </row>
    <row r="421" spans="1:56" ht="15" customHeight="1" x14ac:dyDescent="0.25">
      <c r="A421" s="3"/>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c r="AO421" s="132"/>
      <c r="AP421" s="132"/>
      <c r="AQ421" s="15"/>
      <c r="AR421" s="15"/>
      <c r="AS421" s="15"/>
      <c r="AT421" s="15"/>
      <c r="AU421" s="1"/>
      <c r="AV421" s="1"/>
      <c r="AW421" s="1"/>
      <c r="AX421" s="1"/>
      <c r="AY421" s="1"/>
      <c r="AZ421" s="1"/>
      <c r="BA421" s="1"/>
      <c r="BB421" s="1"/>
      <c r="BC421" s="1"/>
      <c r="BD421" s="1"/>
    </row>
    <row r="422" spans="1:56" ht="15" customHeight="1" x14ac:dyDescent="0.25">
      <c r="A422" s="3"/>
      <c r="B422" s="101" t="s">
        <v>180</v>
      </c>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5"/>
      <c r="AR422" s="15"/>
      <c r="AS422" s="15"/>
      <c r="AT422" s="15"/>
      <c r="AU422" s="1"/>
      <c r="AV422" s="1"/>
      <c r="AW422" s="1"/>
      <c r="AX422" s="1"/>
      <c r="AY422" s="1"/>
      <c r="AZ422" s="1"/>
      <c r="BA422" s="1"/>
      <c r="BB422" s="1"/>
      <c r="BC422" s="1"/>
      <c r="BD422" s="1"/>
    </row>
    <row r="423" spans="1:56" ht="15" customHeight="1" x14ac:dyDescent="0.25">
      <c r="A423" s="3"/>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5"/>
      <c r="AR423" s="15"/>
      <c r="AS423" s="15"/>
      <c r="AT423" s="15"/>
      <c r="AU423" s="1"/>
      <c r="AV423" s="1"/>
      <c r="AW423" s="1"/>
      <c r="AX423" s="1"/>
      <c r="AY423" s="1"/>
      <c r="AZ423" s="1"/>
      <c r="BA423" s="1"/>
      <c r="BB423" s="1"/>
      <c r="BC423" s="1"/>
      <c r="BD423" s="1"/>
    </row>
    <row r="424" spans="1:56" ht="2.25" customHeight="1" x14ac:dyDescent="0.25">
      <c r="A424" s="3"/>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
      <c r="AV424" s="1"/>
      <c r="AW424" s="1"/>
      <c r="AX424" s="1"/>
      <c r="AY424" s="1"/>
      <c r="AZ424" s="1"/>
      <c r="BA424" s="1"/>
      <c r="BB424" s="1"/>
      <c r="BC424" s="1"/>
      <c r="BD424" s="1"/>
    </row>
    <row r="425" spans="1:56" ht="15" customHeight="1" x14ac:dyDescent="0.25">
      <c r="A425" s="3"/>
      <c r="B425" s="275" t="s">
        <v>181</v>
      </c>
      <c r="C425" s="275"/>
      <c r="D425" s="275"/>
      <c r="E425" s="275"/>
      <c r="F425" s="275"/>
      <c r="G425" s="13"/>
      <c r="H425" s="15"/>
      <c r="I425" s="127" t="s">
        <v>182</v>
      </c>
      <c r="J425" s="127"/>
      <c r="K425" s="127"/>
      <c r="L425" s="127"/>
      <c r="M425" s="127"/>
      <c r="N425" s="127"/>
      <c r="O425" s="127"/>
      <c r="P425" s="127"/>
      <c r="Q425" s="127"/>
      <c r="R425" s="15"/>
      <c r="S425" s="129" t="s">
        <v>183</v>
      </c>
      <c r="T425" s="129"/>
      <c r="U425" s="129"/>
      <c r="V425" s="129"/>
      <c r="W425" s="15"/>
      <c r="X425" s="120" t="s">
        <v>184</v>
      </c>
      <c r="Y425" s="120"/>
      <c r="Z425" s="120"/>
      <c r="AA425" s="120"/>
      <c r="AB425" s="120"/>
      <c r="AC425" s="120"/>
      <c r="AD425" s="120"/>
      <c r="AE425" s="120"/>
      <c r="AF425" s="120"/>
      <c r="AG425" s="120"/>
      <c r="AH425" s="120"/>
      <c r="AI425" s="120"/>
      <c r="AJ425" s="120"/>
      <c r="AK425" s="120"/>
      <c r="AL425" s="120"/>
      <c r="AM425" s="120"/>
      <c r="AN425" s="120"/>
      <c r="AO425" s="15"/>
      <c r="AP425" s="15"/>
      <c r="AQ425" s="15"/>
      <c r="AR425" s="15"/>
      <c r="AS425" s="15"/>
      <c r="AT425" s="15"/>
      <c r="AU425" s="1"/>
      <c r="AV425" s="1"/>
      <c r="AW425" s="1"/>
      <c r="AX425" s="1"/>
      <c r="AY425" s="1"/>
      <c r="AZ425" s="1"/>
      <c r="BA425" s="1"/>
      <c r="BB425" s="1"/>
      <c r="BC425" s="1"/>
      <c r="BD425" s="1"/>
    </row>
    <row r="426" spans="1:56" ht="15" customHeight="1" x14ac:dyDescent="0.25">
      <c r="A426" s="3"/>
      <c r="B426" s="15"/>
      <c r="C426" s="15"/>
      <c r="D426" s="15"/>
      <c r="E426" s="15"/>
      <c r="F426" s="15"/>
      <c r="G426" s="15"/>
      <c r="H426" s="15"/>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15"/>
      <c r="AN426" s="15"/>
      <c r="AO426" s="15"/>
      <c r="AP426" s="15"/>
      <c r="AQ426" s="15"/>
      <c r="AR426" s="15"/>
      <c r="AS426" s="15"/>
      <c r="AT426" s="15"/>
      <c r="AU426" s="1"/>
      <c r="AV426" s="1"/>
      <c r="AW426" s="1"/>
      <c r="AX426" s="1"/>
      <c r="AY426" s="1"/>
      <c r="AZ426" s="1"/>
      <c r="BA426" s="1"/>
      <c r="BB426" s="1"/>
      <c r="BC426" s="1"/>
      <c r="BD426" s="1"/>
    </row>
    <row r="427" spans="1:56" ht="15" customHeight="1" x14ac:dyDescent="0.25">
      <c r="A427" s="3"/>
      <c r="B427" s="145"/>
      <c r="C427" s="146"/>
      <c r="D427" s="146"/>
      <c r="E427" s="147"/>
      <c r="F427" s="15"/>
      <c r="G427" s="15"/>
      <c r="H427" s="15"/>
      <c r="I427" s="106"/>
      <c r="J427" s="107"/>
      <c r="K427" s="107"/>
      <c r="L427" s="107"/>
      <c r="M427" s="107"/>
      <c r="N427" s="108"/>
      <c r="O427" s="44" t="s">
        <v>165</v>
      </c>
      <c r="P427" s="44"/>
      <c r="Q427" s="45"/>
      <c r="R427" s="45"/>
      <c r="S427" s="103"/>
      <c r="T427" s="104"/>
      <c r="U427" s="104"/>
      <c r="V427" s="105"/>
      <c r="W427" s="46"/>
      <c r="X427" s="45"/>
      <c r="Y427" s="45"/>
      <c r="Z427" s="45"/>
      <c r="AA427" s="45"/>
      <c r="AB427" s="45"/>
      <c r="AC427" s="45"/>
      <c r="AD427" s="45"/>
      <c r="AE427" s="45"/>
      <c r="AF427" s="156">
        <f>IF(S427=0,I427,IF(S427&lt;1920,I427*0.7,IF(S427&lt;1970,I427*0.9,I427)))</f>
        <v>0</v>
      </c>
      <c r="AG427" s="157"/>
      <c r="AH427" s="157"/>
      <c r="AI427" s="157"/>
      <c r="AJ427" s="157"/>
      <c r="AK427" s="158"/>
      <c r="AL427" s="110" t="s">
        <v>165</v>
      </c>
      <c r="AM427" s="110"/>
      <c r="AN427" s="15"/>
      <c r="AO427" s="15"/>
      <c r="AP427" s="15"/>
      <c r="AQ427" s="15"/>
      <c r="AR427" s="15"/>
      <c r="AS427" s="15"/>
      <c r="AT427" s="15"/>
      <c r="AU427" s="1"/>
      <c r="AV427" s="1"/>
      <c r="AW427" s="1"/>
      <c r="AX427" s="1"/>
      <c r="AY427" s="1"/>
      <c r="AZ427" s="1"/>
      <c r="BA427" s="1"/>
      <c r="BB427" s="1"/>
      <c r="BC427" s="1"/>
      <c r="BD427" s="1"/>
    </row>
    <row r="428" spans="1:56" s="73" customFormat="1" ht="2.25" customHeight="1" x14ac:dyDescent="0.25">
      <c r="A428" s="74"/>
      <c r="B428" s="8"/>
      <c r="C428" s="8"/>
      <c r="D428" s="8"/>
      <c r="E428" s="8"/>
      <c r="F428" s="23"/>
      <c r="G428" s="23"/>
      <c r="H428" s="23"/>
      <c r="I428" s="44"/>
      <c r="J428" s="44"/>
      <c r="K428" s="44"/>
      <c r="L428" s="44"/>
      <c r="M428" s="44"/>
      <c r="N428" s="44"/>
      <c r="O428" s="44"/>
      <c r="P428" s="44"/>
      <c r="Q428" s="23"/>
      <c r="R428" s="23"/>
      <c r="S428" s="44"/>
      <c r="T428" s="44"/>
      <c r="U428" s="44"/>
      <c r="V428" s="44"/>
      <c r="W428" s="23"/>
      <c r="X428" s="23"/>
      <c r="Y428" s="23"/>
      <c r="Z428" s="23"/>
      <c r="AA428" s="23"/>
      <c r="AB428" s="23"/>
      <c r="AC428" s="23"/>
      <c r="AD428" s="23"/>
      <c r="AE428" s="23"/>
      <c r="AF428" s="78"/>
      <c r="AG428" s="78"/>
      <c r="AH428" s="78"/>
      <c r="AI428" s="78"/>
      <c r="AJ428" s="78"/>
      <c r="AK428" s="78"/>
      <c r="AL428" s="44"/>
      <c r="AM428" s="44"/>
      <c r="AN428" s="23"/>
      <c r="AO428" s="23"/>
      <c r="AP428" s="23"/>
      <c r="AQ428" s="23"/>
      <c r="AR428" s="23"/>
      <c r="AS428" s="23"/>
      <c r="AT428" s="23"/>
      <c r="AU428" s="1"/>
      <c r="AV428" s="1"/>
      <c r="AW428" s="1"/>
      <c r="AX428" s="1"/>
      <c r="AY428" s="1"/>
      <c r="AZ428" s="1"/>
      <c r="BA428" s="1"/>
      <c r="BB428" s="1"/>
      <c r="BC428" s="1"/>
      <c r="BD428" s="1"/>
    </row>
    <row r="429" spans="1:56" ht="15" customHeight="1" x14ac:dyDescent="0.25">
      <c r="A429" s="3"/>
      <c r="B429" s="145"/>
      <c r="C429" s="146"/>
      <c r="D429" s="146"/>
      <c r="E429" s="147"/>
      <c r="F429" s="15"/>
      <c r="G429" s="15"/>
      <c r="H429" s="15"/>
      <c r="I429" s="106"/>
      <c r="J429" s="107"/>
      <c r="K429" s="107"/>
      <c r="L429" s="107"/>
      <c r="M429" s="107"/>
      <c r="N429" s="108"/>
      <c r="O429" s="44" t="s">
        <v>165</v>
      </c>
      <c r="P429" s="44"/>
      <c r="Q429" s="15"/>
      <c r="R429" s="15"/>
      <c r="S429" s="103"/>
      <c r="T429" s="104"/>
      <c r="U429" s="104"/>
      <c r="V429" s="105"/>
      <c r="W429" s="41"/>
      <c r="X429" s="15"/>
      <c r="Y429" s="15"/>
      <c r="Z429" s="15"/>
      <c r="AA429" s="15"/>
      <c r="AB429" s="15"/>
      <c r="AC429" s="15"/>
      <c r="AD429" s="15"/>
      <c r="AE429" s="15"/>
      <c r="AF429" s="156">
        <f>IF(S429=0,I429,IF(S429&lt;1920,I429*0.7,IF(S429&lt;1970,I429*0.9,I429)))</f>
        <v>0</v>
      </c>
      <c r="AG429" s="157"/>
      <c r="AH429" s="157"/>
      <c r="AI429" s="157"/>
      <c r="AJ429" s="157"/>
      <c r="AK429" s="158"/>
      <c r="AL429" s="110" t="s">
        <v>165</v>
      </c>
      <c r="AM429" s="110"/>
      <c r="AN429" s="15"/>
      <c r="AO429" s="15"/>
      <c r="AP429" s="15"/>
      <c r="AQ429" s="15"/>
      <c r="AR429" s="15"/>
      <c r="AS429" s="15"/>
      <c r="AT429" s="15"/>
      <c r="AU429" s="1"/>
      <c r="AV429" s="1"/>
      <c r="AW429" s="1"/>
      <c r="AX429" s="1"/>
      <c r="AY429" s="1"/>
      <c r="AZ429" s="1"/>
      <c r="BA429" s="1"/>
      <c r="BB429" s="1"/>
      <c r="BC429" s="1"/>
      <c r="BD429" s="1"/>
    </row>
    <row r="430" spans="1:56" s="73" customFormat="1" ht="2.25" customHeight="1" x14ac:dyDescent="0.25">
      <c r="A430" s="24"/>
      <c r="B430" s="19"/>
      <c r="C430" s="19"/>
      <c r="D430" s="19"/>
      <c r="E430" s="19"/>
      <c r="F430" s="15"/>
      <c r="G430" s="4"/>
      <c r="H430" s="4"/>
      <c r="I430" s="47"/>
      <c r="J430" s="47"/>
      <c r="K430" s="47"/>
      <c r="L430" s="47"/>
      <c r="M430" s="48"/>
      <c r="N430" s="48"/>
      <c r="O430" s="44"/>
      <c r="P430" s="44"/>
      <c r="Q430" s="15"/>
      <c r="R430" s="15"/>
      <c r="S430" s="48"/>
      <c r="T430" s="49"/>
      <c r="U430" s="49"/>
      <c r="V430" s="49"/>
      <c r="W430" s="5"/>
      <c r="X430" s="15"/>
      <c r="Y430" s="15"/>
      <c r="Z430" s="15"/>
      <c r="AA430" s="15"/>
      <c r="AB430" s="15"/>
      <c r="AC430" s="15"/>
      <c r="AD430" s="15"/>
      <c r="AE430" s="15"/>
      <c r="AF430" s="79"/>
      <c r="AG430" s="79"/>
      <c r="AH430" s="79"/>
      <c r="AI430" s="79"/>
      <c r="AJ430" s="79"/>
      <c r="AK430" s="79"/>
      <c r="AL430" s="44"/>
      <c r="AM430" s="44"/>
      <c r="AN430" s="15"/>
      <c r="AO430" s="15"/>
      <c r="AP430" s="15"/>
      <c r="AQ430" s="15"/>
      <c r="AR430" s="15"/>
      <c r="AS430" s="15"/>
      <c r="AT430" s="15"/>
      <c r="AU430" s="1"/>
      <c r="AV430" s="1"/>
      <c r="AW430" s="1"/>
      <c r="AX430" s="1"/>
      <c r="AY430" s="1"/>
      <c r="AZ430" s="1"/>
      <c r="BA430" s="1"/>
      <c r="BB430" s="1"/>
      <c r="BC430" s="1"/>
      <c r="BD430" s="1"/>
    </row>
    <row r="431" spans="1:56" ht="15" customHeight="1" x14ac:dyDescent="0.25">
      <c r="A431" s="3"/>
      <c r="B431" s="145"/>
      <c r="C431" s="146"/>
      <c r="D431" s="146"/>
      <c r="E431" s="147"/>
      <c r="F431" s="15"/>
      <c r="G431" s="15"/>
      <c r="H431" s="15"/>
      <c r="I431" s="106"/>
      <c r="J431" s="107"/>
      <c r="K431" s="107"/>
      <c r="L431" s="107"/>
      <c r="M431" s="107"/>
      <c r="N431" s="108"/>
      <c r="O431" s="44" t="s">
        <v>165</v>
      </c>
      <c r="P431" s="44"/>
      <c r="Q431" s="15"/>
      <c r="R431" s="15"/>
      <c r="S431" s="103"/>
      <c r="T431" s="104"/>
      <c r="U431" s="104"/>
      <c r="V431" s="105"/>
      <c r="W431" s="41"/>
      <c r="X431" s="15"/>
      <c r="Y431" s="15"/>
      <c r="Z431" s="15"/>
      <c r="AA431" s="15"/>
      <c r="AB431" s="15"/>
      <c r="AC431" s="15"/>
      <c r="AD431" s="15"/>
      <c r="AE431" s="15"/>
      <c r="AF431" s="156">
        <f>IF(S431=0,I431,IF(S431&lt;1920,I431*0.7,IF(S431&lt;1970,I431*0.9,I431)))</f>
        <v>0</v>
      </c>
      <c r="AG431" s="157"/>
      <c r="AH431" s="157"/>
      <c r="AI431" s="157"/>
      <c r="AJ431" s="157"/>
      <c r="AK431" s="158"/>
      <c r="AL431" s="110" t="s">
        <v>165</v>
      </c>
      <c r="AM431" s="110"/>
      <c r="AN431" s="15"/>
      <c r="AO431" s="15"/>
      <c r="AP431" s="15"/>
      <c r="AQ431" s="15"/>
      <c r="AR431" s="15"/>
      <c r="AS431" s="15"/>
      <c r="AT431" s="15"/>
      <c r="AU431" s="1"/>
      <c r="AV431" s="1"/>
      <c r="AW431" s="1"/>
      <c r="AX431" s="1"/>
      <c r="AY431" s="1"/>
      <c r="AZ431" s="1"/>
      <c r="BA431" s="1"/>
      <c r="BB431" s="1"/>
      <c r="BC431" s="1"/>
      <c r="BD431" s="1"/>
    </row>
    <row r="432" spans="1:56" s="73" customFormat="1" ht="2.25" customHeight="1" x14ac:dyDescent="0.25">
      <c r="A432" s="24"/>
      <c r="B432" s="8"/>
      <c r="C432" s="8"/>
      <c r="D432" s="8"/>
      <c r="E432" s="8"/>
      <c r="F432" s="23"/>
      <c r="G432" s="23"/>
      <c r="H432" s="23"/>
      <c r="I432" s="44"/>
      <c r="J432" s="44"/>
      <c r="K432" s="44"/>
      <c r="L432" s="44"/>
      <c r="M432" s="48"/>
      <c r="N432" s="48"/>
      <c r="O432" s="44"/>
      <c r="P432" s="44"/>
      <c r="Q432" s="15"/>
      <c r="R432" s="15"/>
      <c r="S432" s="48"/>
      <c r="T432" s="44"/>
      <c r="U432" s="44"/>
      <c r="V432" s="44"/>
      <c r="W432" s="23"/>
      <c r="X432" s="15"/>
      <c r="Y432" s="15"/>
      <c r="Z432" s="15"/>
      <c r="AA432" s="15"/>
      <c r="AB432" s="15"/>
      <c r="AC432" s="15"/>
      <c r="AD432" s="15"/>
      <c r="AE432" s="15"/>
      <c r="AF432" s="78"/>
      <c r="AG432" s="78"/>
      <c r="AH432" s="78"/>
      <c r="AI432" s="78"/>
      <c r="AJ432" s="78"/>
      <c r="AK432" s="78"/>
      <c r="AL432" s="44"/>
      <c r="AM432" s="44"/>
      <c r="AN432" s="15"/>
      <c r="AO432" s="15"/>
      <c r="AP432" s="15"/>
      <c r="AQ432" s="15"/>
      <c r="AR432" s="15"/>
      <c r="AS432" s="15"/>
      <c r="AT432" s="15"/>
      <c r="AU432" s="1"/>
      <c r="AV432" s="1"/>
      <c r="AW432" s="1"/>
      <c r="AX432" s="1"/>
      <c r="AY432" s="1"/>
      <c r="AZ432" s="1"/>
      <c r="BA432" s="1"/>
      <c r="BB432" s="1"/>
      <c r="BC432" s="1"/>
      <c r="BD432" s="1"/>
    </row>
    <row r="433" spans="1:56" ht="15" customHeight="1" x14ac:dyDescent="0.25">
      <c r="A433" s="3"/>
      <c r="B433" s="145"/>
      <c r="C433" s="146"/>
      <c r="D433" s="146"/>
      <c r="E433" s="147"/>
      <c r="F433" s="15"/>
      <c r="G433" s="15"/>
      <c r="H433" s="15"/>
      <c r="I433" s="106"/>
      <c r="J433" s="107"/>
      <c r="K433" s="107"/>
      <c r="L433" s="107"/>
      <c r="M433" s="107"/>
      <c r="N433" s="108"/>
      <c r="O433" s="44" t="s">
        <v>165</v>
      </c>
      <c r="P433" s="44"/>
      <c r="Q433" s="15"/>
      <c r="R433" s="15"/>
      <c r="S433" s="103"/>
      <c r="T433" s="104"/>
      <c r="U433" s="104"/>
      <c r="V433" s="105"/>
      <c r="W433" s="41"/>
      <c r="X433" s="15"/>
      <c r="Y433" s="15"/>
      <c r="Z433" s="15"/>
      <c r="AA433" s="15"/>
      <c r="AB433" s="15"/>
      <c r="AC433" s="15"/>
      <c r="AD433" s="15"/>
      <c r="AE433" s="15"/>
      <c r="AF433" s="156">
        <f>IF(S433=0,I433,IF(S433&lt;1920,I433*0.7,IF(S433&lt;1970,I433*0.9,I433)))</f>
        <v>0</v>
      </c>
      <c r="AG433" s="157"/>
      <c r="AH433" s="157"/>
      <c r="AI433" s="157"/>
      <c r="AJ433" s="157"/>
      <c r="AK433" s="158"/>
      <c r="AL433" s="110" t="s">
        <v>165</v>
      </c>
      <c r="AM433" s="110"/>
      <c r="AN433" s="15"/>
      <c r="AO433" s="15"/>
      <c r="AP433" s="15"/>
      <c r="AQ433" s="15"/>
      <c r="AR433" s="15"/>
      <c r="AS433" s="15"/>
      <c r="AT433" s="15"/>
      <c r="AU433" s="1"/>
      <c r="AV433" s="1"/>
      <c r="AW433" s="1"/>
      <c r="AX433" s="1"/>
      <c r="AY433" s="1"/>
      <c r="AZ433" s="1"/>
      <c r="BA433" s="1"/>
      <c r="BB433" s="1"/>
      <c r="BC433" s="1"/>
      <c r="BD433" s="1"/>
    </row>
    <row r="434" spans="1:56" s="73" customFormat="1" ht="2.25" customHeight="1" x14ac:dyDescent="0.25">
      <c r="A434" s="24"/>
      <c r="B434" s="8"/>
      <c r="C434" s="8"/>
      <c r="D434" s="8"/>
      <c r="E434" s="8"/>
      <c r="F434" s="23"/>
      <c r="G434" s="23"/>
      <c r="H434" s="23"/>
      <c r="I434" s="44"/>
      <c r="J434" s="44"/>
      <c r="K434" s="44"/>
      <c r="L434" s="44"/>
      <c r="M434" s="48"/>
      <c r="N434" s="48"/>
      <c r="O434" s="44"/>
      <c r="P434" s="44"/>
      <c r="Q434" s="15"/>
      <c r="R434" s="15"/>
      <c r="S434" s="48"/>
      <c r="T434" s="44"/>
      <c r="U434" s="44"/>
      <c r="V434" s="44"/>
      <c r="W434" s="23"/>
      <c r="X434" s="15"/>
      <c r="Y434" s="15"/>
      <c r="Z434" s="15"/>
      <c r="AA434" s="15"/>
      <c r="AB434" s="15"/>
      <c r="AC434" s="15"/>
      <c r="AD434" s="15"/>
      <c r="AE434" s="15"/>
      <c r="AF434" s="78"/>
      <c r="AG434" s="78"/>
      <c r="AH434" s="78"/>
      <c r="AI434" s="78"/>
      <c r="AJ434" s="78"/>
      <c r="AK434" s="78"/>
      <c r="AL434" s="44"/>
      <c r="AM434" s="44"/>
      <c r="AN434" s="15"/>
      <c r="AO434" s="15"/>
      <c r="AP434" s="15"/>
      <c r="AQ434" s="15"/>
      <c r="AR434" s="15"/>
      <c r="AS434" s="15"/>
      <c r="AT434" s="15"/>
      <c r="AU434" s="1"/>
      <c r="AV434" s="1"/>
      <c r="AW434" s="1"/>
      <c r="AX434" s="1"/>
      <c r="AY434" s="1"/>
      <c r="AZ434" s="1"/>
      <c r="BA434" s="1"/>
      <c r="BB434" s="1"/>
      <c r="BC434" s="1"/>
      <c r="BD434" s="1"/>
    </row>
    <row r="435" spans="1:56" ht="15" customHeight="1" x14ac:dyDescent="0.25">
      <c r="A435" s="3"/>
      <c r="B435" s="145"/>
      <c r="C435" s="146"/>
      <c r="D435" s="146"/>
      <c r="E435" s="147"/>
      <c r="F435" s="15"/>
      <c r="G435" s="15"/>
      <c r="H435" s="15"/>
      <c r="I435" s="106"/>
      <c r="J435" s="107"/>
      <c r="K435" s="107"/>
      <c r="L435" s="107"/>
      <c r="M435" s="107"/>
      <c r="N435" s="108"/>
      <c r="O435" s="23" t="s">
        <v>165</v>
      </c>
      <c r="P435" s="23"/>
      <c r="Q435" s="15"/>
      <c r="R435" s="15"/>
      <c r="S435" s="103"/>
      <c r="T435" s="104"/>
      <c r="U435" s="104"/>
      <c r="V435" s="105"/>
      <c r="W435" s="41"/>
      <c r="X435" s="15"/>
      <c r="Y435" s="15"/>
      <c r="Z435" s="15"/>
      <c r="AA435" s="15"/>
      <c r="AB435" s="15"/>
      <c r="AC435" s="15"/>
      <c r="AD435" s="15"/>
      <c r="AE435" s="15"/>
      <c r="AF435" s="156">
        <f>IF(S435=0,I435,IF(S435&lt;1920,I435*0.7,IF(S435&lt;1970,I435*0.9,I435)))</f>
        <v>0</v>
      </c>
      <c r="AG435" s="157"/>
      <c r="AH435" s="157"/>
      <c r="AI435" s="157"/>
      <c r="AJ435" s="157"/>
      <c r="AK435" s="158"/>
      <c r="AL435" s="110" t="s">
        <v>165</v>
      </c>
      <c r="AM435" s="110"/>
      <c r="AN435" s="15"/>
      <c r="AO435" s="15"/>
      <c r="AP435" s="15"/>
      <c r="AQ435" s="15"/>
      <c r="AR435" s="15"/>
      <c r="AS435" s="15"/>
      <c r="AT435" s="15"/>
      <c r="AU435" s="1"/>
      <c r="AV435" s="1"/>
      <c r="AW435" s="1"/>
      <c r="AX435" s="1"/>
      <c r="AY435" s="1"/>
      <c r="AZ435" s="1"/>
      <c r="BA435" s="1"/>
      <c r="BB435" s="1"/>
      <c r="BC435" s="1"/>
      <c r="BD435" s="1"/>
    </row>
    <row r="436" spans="1:56" s="73" customFormat="1" ht="2.25" customHeight="1" x14ac:dyDescent="0.25">
      <c r="A436" s="24"/>
      <c r="B436" s="8"/>
      <c r="C436" s="8"/>
      <c r="D436" s="8"/>
      <c r="E436" s="8"/>
      <c r="F436" s="23"/>
      <c r="G436" s="23"/>
      <c r="H436" s="23"/>
      <c r="I436" s="44"/>
      <c r="J436" s="44"/>
      <c r="K436" s="44"/>
      <c r="L436" s="44"/>
      <c r="M436" s="48"/>
      <c r="N436" s="48"/>
      <c r="O436" s="23"/>
      <c r="P436" s="23"/>
      <c r="Q436" s="15"/>
      <c r="R436" s="15"/>
      <c r="S436" s="48"/>
      <c r="T436" s="44"/>
      <c r="U436" s="44"/>
      <c r="V436" s="44"/>
      <c r="W436" s="23"/>
      <c r="X436" s="15"/>
      <c r="Y436" s="15"/>
      <c r="Z436" s="15"/>
      <c r="AA436" s="15"/>
      <c r="AB436" s="15"/>
      <c r="AC436" s="15"/>
      <c r="AD436" s="15"/>
      <c r="AE436" s="15"/>
      <c r="AF436" s="78"/>
      <c r="AG436" s="78"/>
      <c r="AH436" s="78"/>
      <c r="AI436" s="78"/>
      <c r="AJ436" s="78"/>
      <c r="AK436" s="78"/>
      <c r="AL436" s="44"/>
      <c r="AM436" s="44"/>
      <c r="AN436" s="15"/>
      <c r="AO436" s="15"/>
      <c r="AP436" s="15"/>
      <c r="AQ436" s="15"/>
      <c r="AR436" s="15"/>
      <c r="AS436" s="15"/>
      <c r="AT436" s="15"/>
      <c r="AU436" s="1"/>
      <c r="AV436" s="1"/>
      <c r="AW436" s="1"/>
      <c r="AX436" s="1"/>
      <c r="AY436" s="1"/>
      <c r="AZ436" s="1"/>
      <c r="BA436" s="1"/>
      <c r="BB436" s="1"/>
      <c r="BC436" s="1"/>
      <c r="BD436" s="1"/>
    </row>
    <row r="437" spans="1:56" ht="15.75" customHeight="1" x14ac:dyDescent="0.25">
      <c r="A437" s="3"/>
      <c r="B437" s="145"/>
      <c r="C437" s="146"/>
      <c r="D437" s="146"/>
      <c r="E437" s="147"/>
      <c r="F437" s="15"/>
      <c r="G437" s="15"/>
      <c r="H437" s="15"/>
      <c r="I437" s="106"/>
      <c r="J437" s="107"/>
      <c r="K437" s="107"/>
      <c r="L437" s="107"/>
      <c r="M437" s="107"/>
      <c r="N437" s="108"/>
      <c r="O437" s="23" t="s">
        <v>165</v>
      </c>
      <c r="P437" s="23"/>
      <c r="Q437" s="15"/>
      <c r="R437" s="15"/>
      <c r="S437" s="103"/>
      <c r="T437" s="104"/>
      <c r="U437" s="104"/>
      <c r="V437" s="105"/>
      <c r="W437" s="41"/>
      <c r="X437" s="15"/>
      <c r="Y437" s="15"/>
      <c r="Z437" s="15"/>
      <c r="AA437" s="15"/>
      <c r="AB437" s="15"/>
      <c r="AC437" s="15"/>
      <c r="AD437" s="15"/>
      <c r="AE437" s="15"/>
      <c r="AF437" s="156">
        <f>IF(S437=0,I437,IF(S437&lt;1920,I437*0.7,IF(S437&lt;1970,I437*0.9,I437)))</f>
        <v>0</v>
      </c>
      <c r="AG437" s="157"/>
      <c r="AH437" s="157"/>
      <c r="AI437" s="157"/>
      <c r="AJ437" s="157"/>
      <c r="AK437" s="158"/>
      <c r="AL437" s="110" t="s">
        <v>165</v>
      </c>
      <c r="AM437" s="110"/>
      <c r="AN437" s="15"/>
      <c r="AO437" s="15"/>
      <c r="AP437" s="15"/>
      <c r="AQ437" s="15"/>
      <c r="AR437" s="15"/>
      <c r="AS437" s="15"/>
      <c r="AT437" s="15"/>
      <c r="AU437" s="1"/>
      <c r="AV437" s="1"/>
      <c r="AW437" s="1"/>
      <c r="AX437" s="1"/>
      <c r="AY437" s="1"/>
      <c r="AZ437" s="1"/>
      <c r="BA437" s="1"/>
      <c r="BB437" s="1"/>
      <c r="BC437" s="1"/>
      <c r="BD437" s="1"/>
    </row>
    <row r="438" spans="1:56" s="73" customFormat="1" ht="2.25" customHeight="1" x14ac:dyDescent="0.25">
      <c r="A438" s="24"/>
      <c r="B438" s="8"/>
      <c r="C438" s="8"/>
      <c r="D438" s="8"/>
      <c r="E438" s="8"/>
      <c r="F438" s="23"/>
      <c r="G438" s="23"/>
      <c r="H438" s="23"/>
      <c r="I438" s="44"/>
      <c r="J438" s="44"/>
      <c r="K438" s="44"/>
      <c r="L438" s="44"/>
      <c r="M438" s="48"/>
      <c r="N438" s="48"/>
      <c r="O438" s="23"/>
      <c r="P438" s="23"/>
      <c r="Q438" s="15"/>
      <c r="R438" s="15"/>
      <c r="S438" s="48"/>
      <c r="T438" s="44"/>
      <c r="U438" s="44"/>
      <c r="V438" s="44"/>
      <c r="W438" s="23"/>
      <c r="X438" s="15"/>
      <c r="Y438" s="15"/>
      <c r="Z438" s="15"/>
      <c r="AA438" s="15"/>
      <c r="AB438" s="15"/>
      <c r="AC438" s="15"/>
      <c r="AD438" s="15"/>
      <c r="AE438" s="15"/>
      <c r="AF438" s="78"/>
      <c r="AG438" s="78"/>
      <c r="AH438" s="78"/>
      <c r="AI438" s="78"/>
      <c r="AJ438" s="78"/>
      <c r="AK438" s="78"/>
      <c r="AL438" s="44"/>
      <c r="AM438" s="44"/>
      <c r="AN438" s="15"/>
      <c r="AO438" s="15"/>
      <c r="AP438" s="15"/>
      <c r="AQ438" s="15"/>
      <c r="AR438" s="15"/>
      <c r="AS438" s="15"/>
      <c r="AT438" s="15"/>
      <c r="AU438" s="1"/>
      <c r="AV438" s="1"/>
      <c r="AW438" s="1"/>
      <c r="AX438" s="1"/>
      <c r="AY438" s="1"/>
      <c r="AZ438" s="1"/>
      <c r="BA438" s="1"/>
      <c r="BB438" s="1"/>
      <c r="BC438" s="1"/>
      <c r="BD438" s="1"/>
    </row>
    <row r="439" spans="1:56" ht="15" customHeight="1" x14ac:dyDescent="0.25">
      <c r="A439" s="3"/>
      <c r="B439" s="145"/>
      <c r="C439" s="146"/>
      <c r="D439" s="146"/>
      <c r="E439" s="147"/>
      <c r="F439" s="15"/>
      <c r="G439" s="15"/>
      <c r="H439" s="15"/>
      <c r="I439" s="106"/>
      <c r="J439" s="107"/>
      <c r="K439" s="107"/>
      <c r="L439" s="107"/>
      <c r="M439" s="107"/>
      <c r="N439" s="108"/>
      <c r="O439" s="23" t="s">
        <v>165</v>
      </c>
      <c r="P439" s="23"/>
      <c r="Q439" s="15"/>
      <c r="R439" s="15"/>
      <c r="S439" s="103"/>
      <c r="T439" s="104"/>
      <c r="U439" s="104"/>
      <c r="V439" s="105"/>
      <c r="W439" s="41"/>
      <c r="X439" s="15"/>
      <c r="Y439" s="15"/>
      <c r="Z439" s="15"/>
      <c r="AA439" s="15"/>
      <c r="AB439" s="15"/>
      <c r="AC439" s="15"/>
      <c r="AD439" s="15"/>
      <c r="AE439" s="15"/>
      <c r="AF439" s="156">
        <f>IF(S439=0,I439,IF(S439&lt;1920,I439*0.7,IF(S439&lt;1970,I439*0.9,I439)))</f>
        <v>0</v>
      </c>
      <c r="AG439" s="157"/>
      <c r="AH439" s="157"/>
      <c r="AI439" s="157"/>
      <c r="AJ439" s="157"/>
      <c r="AK439" s="158"/>
      <c r="AL439" s="110" t="s">
        <v>165</v>
      </c>
      <c r="AM439" s="110"/>
      <c r="AN439" s="15"/>
      <c r="AO439" s="15"/>
      <c r="AP439" s="15"/>
      <c r="AQ439" s="15"/>
      <c r="AR439" s="15"/>
      <c r="AS439" s="15"/>
      <c r="AT439" s="15"/>
      <c r="AU439" s="1"/>
      <c r="AV439" s="1"/>
      <c r="AW439" s="1"/>
      <c r="AX439" s="1"/>
      <c r="AY439" s="1"/>
      <c r="AZ439" s="1"/>
      <c r="BA439" s="1"/>
      <c r="BB439" s="1"/>
      <c r="BC439" s="1"/>
      <c r="BD439" s="1"/>
    </row>
    <row r="440" spans="1:56" s="73" customFormat="1" ht="2.25" customHeight="1" x14ac:dyDescent="0.25">
      <c r="A440" s="24"/>
      <c r="B440" s="8"/>
      <c r="C440" s="8"/>
      <c r="D440" s="8"/>
      <c r="E440" s="8"/>
      <c r="F440" s="23"/>
      <c r="G440" s="23"/>
      <c r="H440" s="23"/>
      <c r="I440" s="44"/>
      <c r="J440" s="44"/>
      <c r="K440" s="44"/>
      <c r="L440" s="44"/>
      <c r="M440" s="48"/>
      <c r="N440" s="48"/>
      <c r="O440" s="23"/>
      <c r="P440" s="23"/>
      <c r="Q440" s="15"/>
      <c r="R440" s="15"/>
      <c r="S440" s="48"/>
      <c r="T440" s="44"/>
      <c r="U440" s="44"/>
      <c r="V440" s="44"/>
      <c r="W440" s="23"/>
      <c r="X440" s="15"/>
      <c r="Y440" s="15"/>
      <c r="Z440" s="15"/>
      <c r="AA440" s="15"/>
      <c r="AB440" s="15"/>
      <c r="AC440" s="15"/>
      <c r="AD440" s="15"/>
      <c r="AE440" s="15"/>
      <c r="AF440" s="78"/>
      <c r="AG440" s="78"/>
      <c r="AH440" s="78"/>
      <c r="AI440" s="78"/>
      <c r="AJ440" s="78"/>
      <c r="AK440" s="78"/>
      <c r="AL440" s="44"/>
      <c r="AM440" s="44"/>
      <c r="AN440" s="15"/>
      <c r="AO440" s="15"/>
      <c r="AP440" s="15"/>
      <c r="AQ440" s="15"/>
      <c r="AR440" s="15"/>
      <c r="AS440" s="15"/>
      <c r="AT440" s="15"/>
      <c r="AU440" s="1"/>
      <c r="AV440" s="1"/>
      <c r="AW440" s="1"/>
      <c r="AX440" s="1"/>
      <c r="AY440" s="1"/>
      <c r="AZ440" s="1"/>
      <c r="BA440" s="1"/>
      <c r="BB440" s="1"/>
      <c r="BC440" s="1"/>
      <c r="BD440" s="1"/>
    </row>
    <row r="441" spans="1:56" ht="15" customHeight="1" x14ac:dyDescent="0.25">
      <c r="A441" s="3"/>
      <c r="B441" s="145"/>
      <c r="C441" s="146"/>
      <c r="D441" s="146"/>
      <c r="E441" s="147"/>
      <c r="F441" s="15"/>
      <c r="G441" s="15"/>
      <c r="H441" s="15"/>
      <c r="I441" s="106"/>
      <c r="J441" s="107"/>
      <c r="K441" s="107"/>
      <c r="L441" s="107"/>
      <c r="M441" s="107"/>
      <c r="N441" s="108"/>
      <c r="O441" s="23" t="s">
        <v>165</v>
      </c>
      <c r="P441" s="23"/>
      <c r="Q441" s="15"/>
      <c r="R441" s="15"/>
      <c r="S441" s="103"/>
      <c r="T441" s="104"/>
      <c r="U441" s="104"/>
      <c r="V441" s="105"/>
      <c r="W441" s="41"/>
      <c r="X441" s="15"/>
      <c r="Y441" s="15"/>
      <c r="Z441" s="15"/>
      <c r="AA441" s="15"/>
      <c r="AB441" s="15"/>
      <c r="AC441" s="15"/>
      <c r="AD441" s="15"/>
      <c r="AE441" s="15"/>
      <c r="AF441" s="156">
        <f>IF(S441=0,I441,IF(S441&lt;1920,I441*0.7,IF(S441&lt;1970,I441*0.9,I441)))</f>
        <v>0</v>
      </c>
      <c r="AG441" s="157"/>
      <c r="AH441" s="157"/>
      <c r="AI441" s="157"/>
      <c r="AJ441" s="157"/>
      <c r="AK441" s="158"/>
      <c r="AL441" s="110" t="s">
        <v>165</v>
      </c>
      <c r="AM441" s="110"/>
      <c r="AN441" s="15"/>
      <c r="AO441" s="15"/>
      <c r="AP441" s="15"/>
      <c r="AQ441" s="15"/>
      <c r="AR441" s="15"/>
      <c r="AS441" s="15"/>
      <c r="AT441" s="15"/>
      <c r="AU441" s="1"/>
      <c r="AV441" s="1"/>
      <c r="AW441" s="1"/>
      <c r="AX441" s="1"/>
      <c r="AY441" s="1"/>
      <c r="AZ441" s="1"/>
      <c r="BA441" s="1"/>
      <c r="BB441" s="1"/>
      <c r="BC441" s="1"/>
      <c r="BD441" s="1"/>
    </row>
    <row r="442" spans="1:56" ht="2.25" customHeight="1" x14ac:dyDescent="0.25">
      <c r="A442" s="3"/>
      <c r="B442" s="15"/>
      <c r="C442" s="15"/>
      <c r="D442" s="15"/>
      <c r="E442" s="15"/>
      <c r="F442" s="15"/>
      <c r="G442" s="15"/>
      <c r="H442" s="9"/>
      <c r="I442" s="9"/>
      <c r="J442" s="9"/>
      <c r="K442" s="9"/>
      <c r="L442" s="9"/>
      <c r="M442" s="23"/>
      <c r="N442" s="23"/>
      <c r="O442" s="23"/>
      <c r="P442" s="10"/>
      <c r="Q442" s="10"/>
      <c r="R442" s="10"/>
      <c r="S442" s="10"/>
      <c r="T442" s="15"/>
      <c r="U442" s="23"/>
      <c r="V442" s="23"/>
      <c r="W442" s="15"/>
      <c r="X442" s="11"/>
      <c r="Y442" s="11"/>
      <c r="Z442" s="11"/>
      <c r="AA442" s="11"/>
      <c r="AB442" s="11"/>
      <c r="AC442" s="11"/>
      <c r="AD442" s="23"/>
      <c r="AE442" s="23"/>
      <c r="AF442" s="44"/>
      <c r="AG442" s="44"/>
      <c r="AH442" s="44"/>
      <c r="AI442" s="44"/>
      <c r="AJ442" s="44"/>
      <c r="AK442" s="44"/>
      <c r="AL442" s="44"/>
      <c r="AM442" s="48"/>
      <c r="AN442" s="15"/>
      <c r="AO442" s="15"/>
      <c r="AP442" s="15"/>
      <c r="AQ442" s="15"/>
      <c r="AR442" s="15"/>
      <c r="AS442" s="15"/>
      <c r="AT442" s="15"/>
      <c r="AU442" s="1"/>
      <c r="AV442" s="1"/>
      <c r="AW442" s="1"/>
      <c r="AX442" s="1"/>
      <c r="AY442" s="1"/>
      <c r="AZ442" s="1"/>
      <c r="BA442" s="1"/>
      <c r="BB442" s="1"/>
      <c r="BC442" s="1"/>
      <c r="BD442" s="1"/>
    </row>
    <row r="443" spans="1:56" ht="15" customHeight="1" x14ac:dyDescent="0.25">
      <c r="A443" s="20"/>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
      <c r="AV443" s="1"/>
      <c r="AW443" s="1"/>
      <c r="AX443" s="1"/>
      <c r="AY443" s="1"/>
      <c r="AZ443" s="1"/>
      <c r="BA443" s="1"/>
      <c r="BB443" s="1"/>
      <c r="BC443" s="1"/>
      <c r="BD443" s="1"/>
    </row>
    <row r="444" spans="1:56" ht="15" customHeight="1" x14ac:dyDescent="0.25">
      <c r="A444" s="3">
        <v>42</v>
      </c>
      <c r="B444" s="122" t="s">
        <v>185</v>
      </c>
      <c r="C444" s="222"/>
      <c r="D444" s="222"/>
      <c r="E444" s="222"/>
      <c r="F444" s="222"/>
      <c r="G444" s="222"/>
      <c r="H444" s="222"/>
      <c r="I444" s="222"/>
      <c r="J444" s="222"/>
      <c r="K444" s="222"/>
      <c r="L444" s="222"/>
      <c r="M444" s="222"/>
      <c r="N444" s="222"/>
      <c r="O444" s="222"/>
      <c r="P444" s="222"/>
      <c r="Q444" s="222"/>
      <c r="R444" s="222"/>
      <c r="S444" s="222"/>
      <c r="T444" s="222"/>
      <c r="U444" s="222"/>
      <c r="V444" s="222"/>
      <c r="W444" s="222"/>
      <c r="X444" s="222"/>
      <c r="Y444" s="222"/>
      <c r="Z444" s="222"/>
      <c r="AA444" s="222"/>
      <c r="AB444" s="222"/>
      <c r="AC444" s="222"/>
      <c r="AD444" s="222"/>
      <c r="AE444" s="222"/>
      <c r="AF444" s="222"/>
      <c r="AG444" s="222"/>
      <c r="AH444" s="222"/>
      <c r="AI444" s="222"/>
      <c r="AJ444" s="222"/>
      <c r="AK444" s="222"/>
      <c r="AL444" s="222"/>
      <c r="AM444" s="222"/>
      <c r="AN444" s="222"/>
      <c r="AO444" s="222"/>
      <c r="AP444" s="222"/>
      <c r="AQ444" s="15"/>
      <c r="AR444" s="15"/>
      <c r="AS444" s="15"/>
      <c r="AT444" s="15"/>
      <c r="AU444" s="1"/>
      <c r="AV444" s="1"/>
      <c r="AW444" s="1"/>
      <c r="AX444" s="1"/>
      <c r="AY444" s="1"/>
      <c r="AZ444" s="1"/>
      <c r="BA444" s="1"/>
      <c r="BB444" s="1"/>
      <c r="BC444" s="1"/>
      <c r="BD444" s="1"/>
    </row>
    <row r="445" spans="1:56" ht="15" customHeight="1" x14ac:dyDescent="0.25">
      <c r="A445" s="3"/>
      <c r="B445" s="222"/>
      <c r="C445" s="222"/>
      <c r="D445" s="222"/>
      <c r="E445" s="222"/>
      <c r="F445" s="222"/>
      <c r="G445" s="222"/>
      <c r="H445" s="222"/>
      <c r="I445" s="222"/>
      <c r="J445" s="222"/>
      <c r="K445" s="222"/>
      <c r="L445" s="222"/>
      <c r="M445" s="222"/>
      <c r="N445" s="222"/>
      <c r="O445" s="222"/>
      <c r="P445" s="222"/>
      <c r="Q445" s="222"/>
      <c r="R445" s="222"/>
      <c r="S445" s="222"/>
      <c r="T445" s="222"/>
      <c r="U445" s="222"/>
      <c r="V445" s="222"/>
      <c r="W445" s="222"/>
      <c r="X445" s="222"/>
      <c r="Y445" s="222"/>
      <c r="Z445" s="222"/>
      <c r="AA445" s="222"/>
      <c r="AB445" s="222"/>
      <c r="AC445" s="222"/>
      <c r="AD445" s="222"/>
      <c r="AE445" s="222"/>
      <c r="AF445" s="222"/>
      <c r="AG445" s="222"/>
      <c r="AH445" s="222"/>
      <c r="AI445" s="222"/>
      <c r="AJ445" s="222"/>
      <c r="AK445" s="222"/>
      <c r="AL445" s="222"/>
      <c r="AM445" s="222"/>
      <c r="AN445" s="222"/>
      <c r="AO445" s="222"/>
      <c r="AP445" s="222"/>
      <c r="AQ445" s="15"/>
      <c r="AR445" s="15"/>
      <c r="AS445" s="15"/>
      <c r="AT445" s="15"/>
      <c r="AU445" s="1"/>
      <c r="AV445" s="1"/>
      <c r="AW445" s="1"/>
      <c r="AX445" s="1"/>
      <c r="AY445" s="1"/>
      <c r="AZ445" s="1"/>
      <c r="BA445" s="1"/>
      <c r="BB445" s="1"/>
      <c r="BC445" s="1"/>
      <c r="BD445" s="1"/>
    </row>
    <row r="446" spans="1:56" ht="15" customHeight="1" x14ac:dyDescent="0.25">
      <c r="A446" s="3"/>
      <c r="B446" s="222"/>
      <c r="C446" s="222"/>
      <c r="D446" s="222"/>
      <c r="E446" s="222"/>
      <c r="F446" s="222"/>
      <c r="G446" s="222"/>
      <c r="H446" s="222"/>
      <c r="I446" s="222"/>
      <c r="J446" s="222"/>
      <c r="K446" s="222"/>
      <c r="L446" s="222"/>
      <c r="M446" s="222"/>
      <c r="N446" s="222"/>
      <c r="O446" s="222"/>
      <c r="P446" s="222"/>
      <c r="Q446" s="222"/>
      <c r="R446" s="222"/>
      <c r="S446" s="222"/>
      <c r="T446" s="222"/>
      <c r="U446" s="222"/>
      <c r="V446" s="222"/>
      <c r="W446" s="222"/>
      <c r="X446" s="222"/>
      <c r="Y446" s="222"/>
      <c r="Z446" s="222"/>
      <c r="AA446" s="222"/>
      <c r="AB446" s="222"/>
      <c r="AC446" s="222"/>
      <c r="AD446" s="222"/>
      <c r="AE446" s="222"/>
      <c r="AF446" s="222"/>
      <c r="AG446" s="222"/>
      <c r="AH446" s="222"/>
      <c r="AI446" s="222"/>
      <c r="AJ446" s="222"/>
      <c r="AK446" s="222"/>
      <c r="AL446" s="222"/>
      <c r="AM446" s="222"/>
      <c r="AN446" s="222"/>
      <c r="AO446" s="222"/>
      <c r="AP446" s="222"/>
      <c r="AQ446" s="15"/>
      <c r="AR446" s="15"/>
      <c r="AS446" s="15"/>
      <c r="AT446" s="15"/>
      <c r="AU446" s="1"/>
      <c r="AV446" s="1"/>
      <c r="AW446" s="1"/>
      <c r="AX446" s="1"/>
      <c r="AY446" s="1"/>
      <c r="AZ446" s="1"/>
      <c r="BA446" s="1"/>
      <c r="BB446" s="1"/>
      <c r="BC446" s="1"/>
      <c r="BD446" s="1"/>
    </row>
    <row r="447" spans="1:56" ht="15" customHeight="1" x14ac:dyDescent="0.25">
      <c r="A447" s="3"/>
      <c r="B447" s="222"/>
      <c r="C447" s="222"/>
      <c r="D447" s="222"/>
      <c r="E447" s="222"/>
      <c r="F447" s="222"/>
      <c r="G447" s="222"/>
      <c r="H447" s="222"/>
      <c r="I447" s="222"/>
      <c r="J447" s="222"/>
      <c r="K447" s="222"/>
      <c r="L447" s="222"/>
      <c r="M447" s="222"/>
      <c r="N447" s="222"/>
      <c r="O447" s="222"/>
      <c r="P447" s="222"/>
      <c r="Q447" s="222"/>
      <c r="R447" s="222"/>
      <c r="S447" s="222"/>
      <c r="T447" s="222"/>
      <c r="U447" s="222"/>
      <c r="V447" s="222"/>
      <c r="W447" s="222"/>
      <c r="X447" s="222"/>
      <c r="Y447" s="222"/>
      <c r="Z447" s="222"/>
      <c r="AA447" s="222"/>
      <c r="AB447" s="222"/>
      <c r="AC447" s="222"/>
      <c r="AD447" s="222"/>
      <c r="AE447" s="222"/>
      <c r="AF447" s="222"/>
      <c r="AG447" s="222"/>
      <c r="AH447" s="222"/>
      <c r="AI447" s="222"/>
      <c r="AJ447" s="222"/>
      <c r="AK447" s="222"/>
      <c r="AL447" s="222"/>
      <c r="AM447" s="222"/>
      <c r="AN447" s="222"/>
      <c r="AO447" s="222"/>
      <c r="AP447" s="222"/>
      <c r="AQ447" s="15"/>
      <c r="AR447" s="15"/>
      <c r="AS447" s="15"/>
      <c r="AT447" s="15"/>
      <c r="AU447" s="1"/>
      <c r="AV447" s="1"/>
      <c r="AW447" s="1"/>
      <c r="AX447" s="1"/>
      <c r="AY447" s="1"/>
      <c r="AZ447" s="1"/>
      <c r="BA447" s="1"/>
      <c r="BB447" s="1"/>
      <c r="BC447" s="1"/>
      <c r="BD447" s="1"/>
    </row>
    <row r="448" spans="1:56" ht="30" customHeight="1" x14ac:dyDescent="0.25">
      <c r="A448" s="3"/>
      <c r="B448" s="122" t="s">
        <v>180</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c r="AN448" s="122"/>
      <c r="AO448" s="122"/>
      <c r="AP448" s="122"/>
      <c r="AQ448" s="15"/>
      <c r="AR448" s="15"/>
      <c r="AS448" s="15"/>
      <c r="AT448" s="15"/>
      <c r="AU448" s="1"/>
      <c r="AV448" s="1"/>
      <c r="AW448" s="1"/>
      <c r="AX448" s="1"/>
      <c r="AY448" s="1"/>
      <c r="AZ448" s="1"/>
      <c r="BA448" s="1"/>
      <c r="BB448" s="1"/>
      <c r="BC448" s="1"/>
      <c r="BD448" s="1"/>
    </row>
    <row r="449" spans="1:56" ht="15" customHeight="1" x14ac:dyDescent="0.25">
      <c r="A449" s="3"/>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
      <c r="AV449" s="1"/>
      <c r="AW449" s="1"/>
      <c r="AX449" s="1"/>
      <c r="AY449" s="1"/>
      <c r="AZ449" s="1"/>
      <c r="BA449" s="1"/>
      <c r="BB449" s="1"/>
      <c r="BC449" s="1"/>
      <c r="BD449" s="1"/>
    </row>
    <row r="450" spans="1:56" ht="15" customHeight="1" x14ac:dyDescent="0.25">
      <c r="A450" s="3"/>
      <c r="B450" s="126" t="s">
        <v>186</v>
      </c>
      <c r="C450" s="126"/>
      <c r="D450" s="126"/>
      <c r="E450" s="126"/>
      <c r="F450" s="15"/>
      <c r="G450" s="120" t="s">
        <v>182</v>
      </c>
      <c r="H450" s="128"/>
      <c r="I450" s="128"/>
      <c r="J450" s="128"/>
      <c r="K450" s="128"/>
      <c r="L450" s="128"/>
      <c r="M450" s="128"/>
      <c r="N450" s="128"/>
      <c r="O450" s="23"/>
      <c r="P450" s="129" t="s">
        <v>183</v>
      </c>
      <c r="Q450" s="128"/>
      <c r="R450" s="128"/>
      <c r="S450" s="128"/>
      <c r="T450" s="19"/>
      <c r="U450" s="120" t="s">
        <v>184</v>
      </c>
      <c r="V450" s="130"/>
      <c r="W450" s="130"/>
      <c r="X450" s="130"/>
      <c r="Y450" s="130"/>
      <c r="Z450" s="130"/>
      <c r="AA450" s="130"/>
      <c r="AB450" s="130"/>
      <c r="AC450" s="130"/>
      <c r="AD450" s="128"/>
      <c r="AE450" s="128"/>
      <c r="AF450" s="15"/>
      <c r="AG450" s="120" t="s">
        <v>187</v>
      </c>
      <c r="AH450" s="121"/>
      <c r="AI450" s="121"/>
      <c r="AJ450" s="121"/>
      <c r="AK450" s="121"/>
      <c r="AL450" s="121"/>
      <c r="AM450" s="121"/>
      <c r="AN450" s="121"/>
      <c r="AO450" s="121"/>
      <c r="AP450" s="15"/>
      <c r="AQ450" s="15"/>
      <c r="AR450" s="15"/>
      <c r="AS450" s="15"/>
      <c r="AT450" s="15"/>
      <c r="AU450" s="1"/>
      <c r="AV450" s="1"/>
      <c r="AW450" s="1"/>
      <c r="AX450" s="1"/>
      <c r="AY450" s="1"/>
      <c r="AZ450" s="1"/>
      <c r="BA450" s="1"/>
      <c r="BB450" s="1"/>
      <c r="BC450" s="1"/>
      <c r="BD450" s="1"/>
    </row>
    <row r="451" spans="1:56" ht="15" customHeight="1" x14ac:dyDescent="0.25">
      <c r="A451" s="3"/>
      <c r="B451" s="126"/>
      <c r="C451" s="126"/>
      <c r="D451" s="126"/>
      <c r="E451" s="126"/>
      <c r="F451" s="15"/>
      <c r="G451" s="128"/>
      <c r="H451" s="128"/>
      <c r="I451" s="128"/>
      <c r="J451" s="128"/>
      <c r="K451" s="128"/>
      <c r="L451" s="128"/>
      <c r="M451" s="128"/>
      <c r="N451" s="128"/>
      <c r="O451" s="23"/>
      <c r="P451" s="128"/>
      <c r="Q451" s="128"/>
      <c r="R451" s="128"/>
      <c r="S451" s="128"/>
      <c r="T451" s="19"/>
      <c r="U451" s="130"/>
      <c r="V451" s="130"/>
      <c r="W451" s="130"/>
      <c r="X451" s="130"/>
      <c r="Y451" s="130"/>
      <c r="Z451" s="130"/>
      <c r="AA451" s="130"/>
      <c r="AB451" s="130"/>
      <c r="AC451" s="130"/>
      <c r="AD451" s="128"/>
      <c r="AE451" s="128"/>
      <c r="AF451" s="15"/>
      <c r="AG451" s="121"/>
      <c r="AH451" s="121"/>
      <c r="AI451" s="121"/>
      <c r="AJ451" s="121"/>
      <c r="AK451" s="121"/>
      <c r="AL451" s="121"/>
      <c r="AM451" s="121"/>
      <c r="AN451" s="121"/>
      <c r="AO451" s="121"/>
      <c r="AP451" s="15"/>
      <c r="AQ451" s="15"/>
      <c r="AR451" s="15"/>
      <c r="AS451" s="15"/>
      <c r="AT451" s="15"/>
      <c r="AU451" s="1"/>
      <c r="AV451" s="1"/>
      <c r="AW451" s="1"/>
      <c r="AX451" s="1"/>
      <c r="AY451" s="1"/>
      <c r="AZ451" s="1"/>
      <c r="BA451" s="1"/>
      <c r="BB451" s="1"/>
      <c r="BC451" s="1"/>
      <c r="BD451" s="1"/>
    </row>
    <row r="452" spans="1:56" ht="2.25" customHeight="1" x14ac:dyDescent="0.25">
      <c r="A452" s="3"/>
      <c r="B452" s="15"/>
      <c r="C452" s="15"/>
      <c r="D452" s="15"/>
      <c r="E452" s="15"/>
      <c r="F452" s="15"/>
      <c r="G452" s="15"/>
      <c r="H452" s="15"/>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15"/>
      <c r="AG452" s="23"/>
      <c r="AH452" s="23"/>
      <c r="AI452" s="23"/>
      <c r="AJ452" s="23"/>
      <c r="AK452" s="23"/>
      <c r="AL452" s="23"/>
      <c r="AM452" s="23"/>
      <c r="AN452" s="23"/>
      <c r="AO452" s="23"/>
      <c r="AP452" s="15"/>
      <c r="AQ452" s="15"/>
      <c r="AR452" s="15"/>
      <c r="AS452" s="15"/>
      <c r="AT452" s="15"/>
      <c r="AU452" s="1"/>
      <c r="AV452" s="1"/>
      <c r="AW452" s="1"/>
      <c r="AX452" s="1"/>
      <c r="AY452" s="1"/>
      <c r="AZ452" s="1"/>
      <c r="BA452" s="1"/>
      <c r="BB452" s="1"/>
      <c r="BC452" s="1"/>
      <c r="BD452" s="1"/>
    </row>
    <row r="453" spans="1:56" ht="15" customHeight="1" x14ac:dyDescent="0.25">
      <c r="A453" s="3"/>
      <c r="B453" s="145"/>
      <c r="C453" s="146"/>
      <c r="D453" s="146"/>
      <c r="E453" s="147"/>
      <c r="F453" s="15"/>
      <c r="G453" s="106"/>
      <c r="H453" s="107"/>
      <c r="I453" s="107"/>
      <c r="J453" s="107"/>
      <c r="K453" s="107"/>
      <c r="L453" s="108"/>
      <c r="M453" s="110" t="s">
        <v>165</v>
      </c>
      <c r="N453" s="110"/>
      <c r="O453" s="23"/>
      <c r="P453" s="111"/>
      <c r="Q453" s="112"/>
      <c r="R453" s="112"/>
      <c r="S453" s="113"/>
      <c r="T453" s="15"/>
      <c r="U453" s="23"/>
      <c r="V453" s="23"/>
      <c r="W453" s="23"/>
      <c r="X453" s="114">
        <f>IF(P453=0,G453,IF(P453&lt;1920,G453*0.7,IF(P453&lt;1970,G453*0.9,G453)))</f>
        <v>0</v>
      </c>
      <c r="Y453" s="115"/>
      <c r="Z453" s="115"/>
      <c r="AA453" s="115"/>
      <c r="AB453" s="115"/>
      <c r="AC453" s="116"/>
      <c r="AD453" s="118" t="s">
        <v>165</v>
      </c>
      <c r="AE453" s="118"/>
      <c r="AF453" s="15"/>
      <c r="AG453" s="102"/>
      <c r="AH453" s="102"/>
      <c r="AI453" s="102"/>
      <c r="AJ453" s="102"/>
      <c r="AK453" s="23"/>
      <c r="AL453" s="23"/>
      <c r="AM453" s="23"/>
      <c r="AN453" s="23"/>
      <c r="AO453" s="23"/>
      <c r="AP453" s="15"/>
      <c r="AQ453" s="15"/>
      <c r="AR453" s="15"/>
      <c r="AS453" s="15"/>
      <c r="AT453" s="15"/>
      <c r="AU453" s="1"/>
      <c r="AV453" s="1"/>
      <c r="AW453" s="1"/>
      <c r="AX453" s="1"/>
      <c r="AY453" s="1"/>
      <c r="AZ453" s="1"/>
      <c r="BA453" s="1"/>
      <c r="BB453" s="1"/>
      <c r="BC453" s="1"/>
      <c r="BD453" s="1"/>
    </row>
    <row r="454" spans="1:56" ht="2.25" customHeight="1" x14ac:dyDescent="0.25">
      <c r="A454" s="3"/>
      <c r="B454" s="19"/>
      <c r="C454" s="19"/>
      <c r="D454" s="19"/>
      <c r="E454" s="19"/>
      <c r="F454" s="15"/>
      <c r="G454" s="56"/>
      <c r="H454" s="56"/>
      <c r="I454" s="55"/>
      <c r="J454" s="55"/>
      <c r="K454" s="55"/>
      <c r="L454" s="55"/>
      <c r="M454" s="44"/>
      <c r="N454" s="44"/>
      <c r="O454" s="23"/>
      <c r="P454" s="55"/>
      <c r="Q454" s="55"/>
      <c r="R454" s="55"/>
      <c r="S454" s="55"/>
      <c r="T454" s="23"/>
      <c r="U454" s="23"/>
      <c r="V454" s="23"/>
      <c r="W454" s="15"/>
      <c r="X454" s="77"/>
      <c r="Y454" s="77"/>
      <c r="Z454" s="77"/>
      <c r="AA454" s="77"/>
      <c r="AB454" s="77"/>
      <c r="AC454" s="80"/>
      <c r="AD454" s="23"/>
      <c r="AE454" s="23"/>
      <c r="AF454" s="15"/>
      <c r="AG454" s="23"/>
      <c r="AH454" s="23"/>
      <c r="AI454" s="23"/>
      <c r="AJ454" s="23"/>
      <c r="AK454" s="23"/>
      <c r="AL454" s="23"/>
      <c r="AM454" s="23"/>
      <c r="AN454" s="23"/>
      <c r="AO454" s="23"/>
      <c r="AP454" s="15"/>
      <c r="AQ454" s="15"/>
      <c r="AR454" s="15"/>
      <c r="AS454" s="15"/>
      <c r="AT454" s="15"/>
      <c r="AU454" s="1"/>
      <c r="AV454" s="1"/>
      <c r="AW454" s="1"/>
      <c r="AX454" s="1"/>
      <c r="AY454" s="1"/>
      <c r="AZ454" s="1"/>
      <c r="BA454" s="1"/>
      <c r="BB454" s="1"/>
      <c r="BC454" s="1"/>
      <c r="BD454" s="1"/>
    </row>
    <row r="455" spans="1:56" ht="15" customHeight="1" x14ac:dyDescent="0.25">
      <c r="A455" s="3"/>
      <c r="B455" s="145"/>
      <c r="C455" s="146"/>
      <c r="D455" s="146"/>
      <c r="E455" s="147"/>
      <c r="F455" s="15"/>
      <c r="G455" s="106"/>
      <c r="H455" s="107"/>
      <c r="I455" s="107"/>
      <c r="J455" s="107"/>
      <c r="K455" s="107"/>
      <c r="L455" s="108"/>
      <c r="M455" s="110" t="s">
        <v>165</v>
      </c>
      <c r="N455" s="110"/>
      <c r="O455" s="23"/>
      <c r="P455" s="111"/>
      <c r="Q455" s="112"/>
      <c r="R455" s="112"/>
      <c r="S455" s="113"/>
      <c r="T455" s="15"/>
      <c r="U455" s="23"/>
      <c r="V455" s="23"/>
      <c r="W455" s="15"/>
      <c r="X455" s="114">
        <f>IF(P455=0,G455,IF(P455&lt;1920,G455*0.7,IF(P455&lt;1970,G455*0.9,G455)))</f>
        <v>0</v>
      </c>
      <c r="Y455" s="115"/>
      <c r="Z455" s="115"/>
      <c r="AA455" s="115"/>
      <c r="AB455" s="115"/>
      <c r="AC455" s="116"/>
      <c r="AD455" s="118" t="s">
        <v>165</v>
      </c>
      <c r="AE455" s="118"/>
      <c r="AF455" s="15"/>
      <c r="AG455" s="102"/>
      <c r="AH455" s="102"/>
      <c r="AI455" s="102"/>
      <c r="AJ455" s="102"/>
      <c r="AK455" s="23"/>
      <c r="AL455" s="23"/>
      <c r="AM455" s="23"/>
      <c r="AN455" s="23"/>
      <c r="AO455" s="23"/>
      <c r="AP455" s="15"/>
      <c r="AQ455" s="15"/>
      <c r="AR455" s="15"/>
      <c r="AS455" s="15"/>
      <c r="AT455" s="15"/>
      <c r="AU455" s="1"/>
      <c r="AV455" s="1"/>
      <c r="AW455" s="1"/>
      <c r="AX455" s="1"/>
      <c r="AY455" s="1"/>
      <c r="AZ455" s="1"/>
      <c r="BA455" s="1"/>
      <c r="BB455" s="1"/>
      <c r="BC455" s="1"/>
      <c r="BD455" s="1"/>
    </row>
    <row r="456" spans="1:56" ht="2.25" customHeight="1" x14ac:dyDescent="0.25">
      <c r="A456" s="18"/>
      <c r="B456" s="15"/>
      <c r="C456" s="15"/>
      <c r="D456" s="15"/>
      <c r="E456" s="15"/>
      <c r="F456" s="15"/>
      <c r="G456" s="15"/>
      <c r="H456" s="15"/>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15"/>
      <c r="AG456" s="23"/>
      <c r="AH456" s="23"/>
      <c r="AI456" s="23"/>
      <c r="AJ456" s="23"/>
      <c r="AK456" s="23"/>
      <c r="AL456" s="23"/>
      <c r="AM456" s="23"/>
      <c r="AN456" s="23"/>
      <c r="AO456" s="23"/>
      <c r="AP456" s="15"/>
      <c r="AQ456" s="15"/>
      <c r="AR456" s="15"/>
      <c r="AS456" s="15"/>
      <c r="AT456" s="15"/>
      <c r="AU456" s="1"/>
      <c r="AV456" s="1"/>
      <c r="AW456" s="1"/>
      <c r="AX456" s="1"/>
      <c r="AY456" s="1"/>
      <c r="AZ456" s="1"/>
      <c r="BA456" s="1"/>
      <c r="BB456" s="1"/>
      <c r="BC456" s="1"/>
      <c r="BD456" s="1"/>
    </row>
    <row r="457" spans="1:56" ht="15" customHeight="1" x14ac:dyDescent="0.25">
      <c r="A457" s="18"/>
      <c r="B457" s="103"/>
      <c r="C457" s="104"/>
      <c r="D457" s="104"/>
      <c r="E457" s="105"/>
      <c r="F457" s="15"/>
      <c r="G457" s="106"/>
      <c r="H457" s="107"/>
      <c r="I457" s="107"/>
      <c r="J457" s="107"/>
      <c r="K457" s="107"/>
      <c r="L457" s="108"/>
      <c r="M457" s="109" t="s">
        <v>165</v>
      </c>
      <c r="N457" s="110"/>
      <c r="O457" s="44"/>
      <c r="P457" s="111"/>
      <c r="Q457" s="112"/>
      <c r="R457" s="112"/>
      <c r="S457" s="113"/>
      <c r="T457" s="15"/>
      <c r="U457" s="23"/>
      <c r="V457" s="23"/>
      <c r="W457" s="23"/>
      <c r="X457" s="114">
        <f>IF(P457=0,G457,IF(P457&lt;1920,G457*0.7,IF(P457&lt;1970,G457*0.9,G457)))</f>
        <v>0</v>
      </c>
      <c r="Y457" s="115"/>
      <c r="Z457" s="115"/>
      <c r="AA457" s="115"/>
      <c r="AB457" s="115"/>
      <c r="AC457" s="116"/>
      <c r="AD457" s="117" t="s">
        <v>165</v>
      </c>
      <c r="AE457" s="118"/>
      <c r="AF457" s="15"/>
      <c r="AG457" s="102"/>
      <c r="AH457" s="102"/>
      <c r="AI457" s="102"/>
      <c r="AJ457" s="102"/>
      <c r="AK457" s="23"/>
      <c r="AL457" s="23"/>
      <c r="AM457" s="23"/>
      <c r="AN457" s="23"/>
      <c r="AO457" s="23"/>
      <c r="AP457" s="15"/>
      <c r="AQ457" s="15"/>
      <c r="AR457" s="98"/>
      <c r="AS457" s="15"/>
      <c r="AT457" s="15"/>
      <c r="AU457" s="1"/>
      <c r="AV457" s="1"/>
      <c r="AW457" s="1"/>
      <c r="AX457" s="1"/>
      <c r="AY457" s="1"/>
      <c r="AZ457" s="1"/>
      <c r="BA457" s="1"/>
      <c r="BB457" s="1"/>
      <c r="BC457" s="1"/>
      <c r="BD457" s="1"/>
    </row>
    <row r="458" spans="1:56" ht="2.25" customHeight="1" x14ac:dyDescent="0.25">
      <c r="A458" s="18"/>
      <c r="B458" s="15"/>
      <c r="C458" s="15"/>
      <c r="D458" s="15"/>
      <c r="E458" s="15"/>
      <c r="F458" s="15"/>
      <c r="G458" s="15"/>
      <c r="H458" s="15"/>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15"/>
      <c r="AG458" s="23"/>
      <c r="AH458" s="23"/>
      <c r="AI458" s="23"/>
      <c r="AJ458" s="23"/>
      <c r="AK458" s="23"/>
      <c r="AL458" s="23"/>
      <c r="AM458" s="23"/>
      <c r="AN458" s="23"/>
      <c r="AO458" s="23"/>
      <c r="AP458" s="15"/>
      <c r="AQ458" s="15"/>
      <c r="AR458" s="15"/>
      <c r="AS458" s="15"/>
      <c r="AT458" s="15"/>
      <c r="AU458" s="1"/>
      <c r="AV458" s="1"/>
      <c r="AW458" s="1"/>
      <c r="AX458" s="1"/>
      <c r="AY458" s="1"/>
      <c r="AZ458" s="1"/>
      <c r="BA458" s="1"/>
      <c r="BB458" s="1"/>
      <c r="BC458" s="1"/>
      <c r="BD458" s="1"/>
    </row>
    <row r="459" spans="1:56" ht="15" customHeight="1" x14ac:dyDescent="0.25">
      <c r="A459" s="18"/>
      <c r="B459" s="103"/>
      <c r="C459" s="104"/>
      <c r="D459" s="104"/>
      <c r="E459" s="105"/>
      <c r="F459" s="15"/>
      <c r="G459" s="106"/>
      <c r="H459" s="107"/>
      <c r="I459" s="107"/>
      <c r="J459" s="107"/>
      <c r="K459" s="107"/>
      <c r="L459" s="108"/>
      <c r="M459" s="109" t="s">
        <v>165</v>
      </c>
      <c r="N459" s="110"/>
      <c r="O459" s="44"/>
      <c r="P459" s="111"/>
      <c r="Q459" s="112"/>
      <c r="R459" s="112"/>
      <c r="S459" s="113"/>
      <c r="T459" s="15"/>
      <c r="U459" s="23"/>
      <c r="V459" s="23"/>
      <c r="W459" s="23"/>
      <c r="X459" s="114">
        <f>IF(P459=0,G459,IF(P459&lt;1920,G459*0.7,IF(P459&lt;1970,G459*0.9,G459)))</f>
        <v>0</v>
      </c>
      <c r="Y459" s="115"/>
      <c r="Z459" s="115"/>
      <c r="AA459" s="115"/>
      <c r="AB459" s="115"/>
      <c r="AC459" s="116"/>
      <c r="AD459" s="117" t="s">
        <v>165</v>
      </c>
      <c r="AE459" s="118"/>
      <c r="AF459" s="15"/>
      <c r="AG459" s="102"/>
      <c r="AH459" s="102"/>
      <c r="AI459" s="102"/>
      <c r="AJ459" s="102"/>
      <c r="AK459" s="23"/>
      <c r="AL459" s="23"/>
      <c r="AM459" s="23"/>
      <c r="AN459" s="23"/>
      <c r="AO459" s="23"/>
      <c r="AP459" s="15"/>
      <c r="AQ459" s="15"/>
      <c r="AR459" s="98"/>
      <c r="AS459" s="15"/>
      <c r="AT459" s="15"/>
      <c r="AU459" s="1"/>
      <c r="AV459" s="1"/>
      <c r="AW459" s="1"/>
      <c r="AX459" s="1"/>
      <c r="AY459" s="1"/>
      <c r="AZ459" s="1"/>
      <c r="BA459" s="1"/>
      <c r="BB459" s="1"/>
      <c r="BC459" s="1"/>
      <c r="BD459" s="1"/>
    </row>
    <row r="460" spans="1:56" ht="2.25" customHeight="1" x14ac:dyDescent="0.25">
      <c r="A460" s="18"/>
      <c r="B460" s="15"/>
      <c r="C460" s="15"/>
      <c r="D460" s="15"/>
      <c r="E460" s="15"/>
      <c r="F460" s="15"/>
      <c r="G460" s="15"/>
      <c r="H460" s="15"/>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15"/>
      <c r="AG460" s="23"/>
      <c r="AH460" s="23"/>
      <c r="AI460" s="23"/>
      <c r="AJ460" s="23"/>
      <c r="AK460" s="23"/>
      <c r="AL460" s="23"/>
      <c r="AM460" s="23"/>
      <c r="AN460" s="23"/>
      <c r="AO460" s="23"/>
      <c r="AP460" s="15"/>
      <c r="AQ460" s="15"/>
      <c r="AR460" s="15"/>
      <c r="AS460" s="15"/>
      <c r="AT460" s="15"/>
      <c r="AU460" s="1"/>
      <c r="AV460" s="1"/>
      <c r="AW460" s="1"/>
      <c r="AX460" s="1"/>
      <c r="AY460" s="1"/>
      <c r="AZ460" s="1"/>
      <c r="BA460" s="1"/>
      <c r="BB460" s="1"/>
      <c r="BC460" s="1"/>
      <c r="BD460" s="1"/>
    </row>
    <row r="461" spans="1:56" ht="15" customHeight="1" x14ac:dyDescent="0.25">
      <c r="A461" s="18"/>
      <c r="B461" s="103"/>
      <c r="C461" s="104"/>
      <c r="D461" s="104"/>
      <c r="E461" s="105"/>
      <c r="F461" s="15"/>
      <c r="G461" s="106"/>
      <c r="H461" s="107"/>
      <c r="I461" s="107"/>
      <c r="J461" s="107"/>
      <c r="K461" s="107"/>
      <c r="L461" s="108"/>
      <c r="M461" s="109" t="s">
        <v>165</v>
      </c>
      <c r="N461" s="110"/>
      <c r="O461" s="44"/>
      <c r="P461" s="111"/>
      <c r="Q461" s="112"/>
      <c r="R461" s="112"/>
      <c r="S461" s="113"/>
      <c r="T461" s="15"/>
      <c r="U461" s="23"/>
      <c r="V461" s="23"/>
      <c r="W461" s="23"/>
      <c r="X461" s="114">
        <f>IF(P461=0,G461,IF(P461&lt;1920,G461*0.7,IF(P461&lt;1970,G461*0.9,G461)))</f>
        <v>0</v>
      </c>
      <c r="Y461" s="115"/>
      <c r="Z461" s="115"/>
      <c r="AA461" s="115"/>
      <c r="AB461" s="115"/>
      <c r="AC461" s="116"/>
      <c r="AD461" s="117" t="s">
        <v>165</v>
      </c>
      <c r="AE461" s="118"/>
      <c r="AF461" s="15"/>
      <c r="AG461" s="102"/>
      <c r="AH461" s="102"/>
      <c r="AI461" s="102"/>
      <c r="AJ461" s="102"/>
      <c r="AK461" s="23"/>
      <c r="AL461" s="23"/>
      <c r="AM461" s="23"/>
      <c r="AN461" s="23"/>
      <c r="AO461" s="23"/>
      <c r="AP461" s="15"/>
      <c r="AQ461" s="15"/>
      <c r="AR461" s="98"/>
      <c r="AS461" s="15"/>
      <c r="AT461" s="15"/>
      <c r="AU461" s="1"/>
      <c r="AV461" s="1"/>
      <c r="AW461" s="1"/>
      <c r="AX461" s="1"/>
      <c r="AY461" s="1"/>
      <c r="AZ461" s="1"/>
      <c r="BA461" s="1"/>
      <c r="BB461" s="1"/>
      <c r="BC461" s="1"/>
      <c r="BD461" s="1"/>
    </row>
    <row r="462" spans="1:56" ht="2.25" customHeight="1" x14ac:dyDescent="0.25">
      <c r="A462" s="18"/>
      <c r="B462" s="15"/>
      <c r="C462" s="15"/>
      <c r="D462" s="15"/>
      <c r="E462" s="15"/>
      <c r="F462" s="15"/>
      <c r="G462" s="15"/>
      <c r="H462" s="15"/>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15"/>
      <c r="AG462" s="23"/>
      <c r="AH462" s="23"/>
      <c r="AI462" s="23"/>
      <c r="AJ462" s="23"/>
      <c r="AK462" s="23"/>
      <c r="AL462" s="23"/>
      <c r="AM462" s="23"/>
      <c r="AN462" s="23"/>
      <c r="AO462" s="23"/>
      <c r="AP462" s="15"/>
      <c r="AQ462" s="15"/>
      <c r="AR462" s="15"/>
      <c r="AS462" s="15"/>
      <c r="AT462" s="15"/>
      <c r="AU462" s="1"/>
      <c r="AV462" s="1"/>
      <c r="AW462" s="1"/>
      <c r="AX462" s="1"/>
      <c r="AY462" s="1"/>
      <c r="AZ462" s="1"/>
      <c r="BA462" s="1"/>
      <c r="BB462" s="1"/>
      <c r="BC462" s="1"/>
      <c r="BD462" s="1"/>
    </row>
    <row r="463" spans="1:56" ht="15" customHeight="1" x14ac:dyDescent="0.25">
      <c r="A463" s="18"/>
      <c r="B463" s="103"/>
      <c r="C463" s="104"/>
      <c r="D463" s="104"/>
      <c r="E463" s="105"/>
      <c r="F463" s="15"/>
      <c r="G463" s="106"/>
      <c r="H463" s="107"/>
      <c r="I463" s="107"/>
      <c r="J463" s="107"/>
      <c r="K463" s="107"/>
      <c r="L463" s="108"/>
      <c r="M463" s="109" t="s">
        <v>165</v>
      </c>
      <c r="N463" s="110"/>
      <c r="O463" s="44"/>
      <c r="P463" s="111"/>
      <c r="Q463" s="112"/>
      <c r="R463" s="112"/>
      <c r="S463" s="113"/>
      <c r="T463" s="15"/>
      <c r="U463" s="23"/>
      <c r="V463" s="23"/>
      <c r="W463" s="23"/>
      <c r="X463" s="114">
        <f>IF(P463=0,G463,IF(P463&lt;1920,G463*0.7,IF(P463&lt;1970,G463*0.9,G463)))</f>
        <v>0</v>
      </c>
      <c r="Y463" s="115"/>
      <c r="Z463" s="115"/>
      <c r="AA463" s="115"/>
      <c r="AB463" s="115"/>
      <c r="AC463" s="116"/>
      <c r="AD463" s="117" t="s">
        <v>165</v>
      </c>
      <c r="AE463" s="118"/>
      <c r="AF463" s="15"/>
      <c r="AG463" s="102"/>
      <c r="AH463" s="102"/>
      <c r="AI463" s="102"/>
      <c r="AJ463" s="102"/>
      <c r="AK463" s="23"/>
      <c r="AL463" s="23"/>
      <c r="AM463" s="23"/>
      <c r="AN463" s="23"/>
      <c r="AO463" s="23"/>
      <c r="AP463" s="15"/>
      <c r="AQ463" s="15"/>
      <c r="AR463" s="98"/>
      <c r="AS463" s="15"/>
      <c r="AT463" s="15"/>
      <c r="AU463" s="1"/>
      <c r="AV463" s="1"/>
      <c r="AW463" s="1"/>
      <c r="AX463" s="1"/>
      <c r="AY463" s="1"/>
      <c r="AZ463" s="1"/>
      <c r="BA463" s="1"/>
      <c r="BB463" s="1"/>
      <c r="BC463" s="1"/>
      <c r="BD463" s="1"/>
    </row>
    <row r="464" spans="1:56" ht="15" customHeight="1" x14ac:dyDescent="0.3">
      <c r="A464" s="3"/>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28"/>
      <c r="AH464" s="28"/>
      <c r="AI464" s="28"/>
      <c r="AJ464" s="28"/>
      <c r="AK464" s="28"/>
      <c r="AL464" s="28"/>
      <c r="AM464" s="28"/>
      <c r="AN464" s="28"/>
      <c r="AO464" s="28"/>
      <c r="AP464" s="15"/>
      <c r="AQ464" s="15"/>
      <c r="AR464" s="15"/>
      <c r="AS464" s="15"/>
      <c r="AT464" s="15"/>
      <c r="AU464" s="1"/>
      <c r="AV464" s="1"/>
      <c r="AW464" s="1"/>
      <c r="AX464" s="1"/>
      <c r="AY464" s="1"/>
      <c r="AZ464" s="1"/>
      <c r="BA464" s="1"/>
      <c r="BB464" s="1"/>
      <c r="BC464" s="1"/>
      <c r="BD464" s="1"/>
    </row>
    <row r="465" spans="1:56" ht="15" customHeight="1" x14ac:dyDescent="0.25">
      <c r="A465" s="3">
        <v>43</v>
      </c>
      <c r="B465" s="229" t="s">
        <v>188</v>
      </c>
      <c r="C465" s="229"/>
      <c r="D465" s="229"/>
      <c r="E465" s="229"/>
      <c r="F465" s="229"/>
      <c r="G465" s="229"/>
      <c r="H465" s="229"/>
      <c r="I465" s="229"/>
      <c r="J465" s="229"/>
      <c r="K465" s="229"/>
      <c r="L465" s="229"/>
      <c r="M465" s="229"/>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229"/>
      <c r="AK465" s="230">
        <f>IF((SUM(AF427,AF429,AF431,AF433,AF435,AF437,AF439,AF441)-SUM(X453,X455,X457,X459,X461,X463))&gt;0,(SUM(AF427,AF429,AF431,AF433,AF435,AF437,AF439,AF441)-SUM(X453,X455,X457,X459,X461,X463)),IF((SUM(AF427,AF429,AF431,AF433,AF435,AF437,AF439,AF441)-SUM(X453,X455,X457,X459,X461,X463))&lt;0,0,0))</f>
        <v>0</v>
      </c>
      <c r="AL465" s="231"/>
      <c r="AM465" s="231"/>
      <c r="AN465" s="232"/>
      <c r="AO465" s="110" t="s">
        <v>165</v>
      </c>
      <c r="AP465" s="110"/>
      <c r="AQ465" s="15"/>
      <c r="AR465" s="15"/>
      <c r="AS465" s="15"/>
      <c r="AT465" s="15"/>
      <c r="AU465" s="1"/>
      <c r="AV465" s="1"/>
      <c r="AW465" s="1"/>
      <c r="AX465" s="1"/>
      <c r="AY465" s="1"/>
      <c r="AZ465" s="1"/>
      <c r="BA465" s="1"/>
      <c r="BB465" s="1"/>
      <c r="BC465" s="1"/>
      <c r="BD465" s="1"/>
    </row>
    <row r="466" spans="1:56" ht="2.25" customHeight="1" x14ac:dyDescent="0.25">
      <c r="A466" s="171"/>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5"/>
      <c r="AR466" s="15"/>
      <c r="AS466" s="15"/>
      <c r="AT466" s="15"/>
      <c r="AU466" s="1"/>
      <c r="AV466" s="1"/>
      <c r="AW466" s="1"/>
      <c r="AX466" s="1"/>
      <c r="AY466" s="1"/>
      <c r="AZ466" s="1"/>
      <c r="BA466" s="1"/>
      <c r="BB466" s="1"/>
      <c r="BC466" s="1"/>
      <c r="BD466" s="1"/>
    </row>
    <row r="467" spans="1:56" ht="15" customHeight="1" x14ac:dyDescent="0.25">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c r="AO467" s="131"/>
      <c r="AP467" s="131"/>
      <c r="AQ467" s="15"/>
      <c r="AR467" s="15"/>
      <c r="AS467" s="15"/>
      <c r="AT467" s="15"/>
      <c r="AU467" s="1"/>
      <c r="AV467" s="1"/>
      <c r="AW467" s="1"/>
      <c r="AX467" s="1"/>
      <c r="AY467" s="1"/>
      <c r="AZ467" s="1"/>
      <c r="BA467" s="1"/>
      <c r="BB467" s="1"/>
      <c r="BC467" s="1"/>
      <c r="BD467" s="1"/>
    </row>
    <row r="468" spans="1:56" ht="15" customHeight="1" x14ac:dyDescent="0.25">
      <c r="A468" s="3">
        <v>44</v>
      </c>
      <c r="B468" s="150" t="s">
        <v>189</v>
      </c>
      <c r="C468" s="226"/>
      <c r="D468" s="226"/>
      <c r="E468" s="226"/>
      <c r="F468" s="226"/>
      <c r="G468" s="226"/>
      <c r="H468" s="226"/>
      <c r="I468" s="226"/>
      <c r="J468" s="226"/>
      <c r="K468" s="226"/>
      <c r="L468" s="226"/>
      <c r="M468" s="226"/>
      <c r="N468" s="226"/>
      <c r="O468" s="226"/>
      <c r="P468" s="226"/>
      <c r="Q468" s="226"/>
      <c r="R468" s="226"/>
      <c r="S468" s="226"/>
      <c r="T468" s="226"/>
      <c r="U468" s="226"/>
      <c r="V468" s="226"/>
      <c r="W468" s="226"/>
      <c r="X468" s="226"/>
      <c r="Y468" s="226"/>
      <c r="Z468" s="226"/>
      <c r="AA468" s="226"/>
      <c r="AB468" s="226"/>
      <c r="AC468" s="226"/>
      <c r="AD468" s="226"/>
      <c r="AE468" s="226"/>
      <c r="AF468" s="226"/>
      <c r="AG468" s="226"/>
      <c r="AH468" s="226"/>
      <c r="AI468" s="226"/>
      <c r="AJ468" s="226"/>
      <c r="AK468" s="226"/>
      <c r="AL468" s="226"/>
      <c r="AM468" s="226"/>
      <c r="AN468" s="226"/>
      <c r="AO468" s="226"/>
      <c r="AP468" s="226"/>
      <c r="AQ468" s="15"/>
      <c r="AR468" s="15"/>
      <c r="AS468" s="15"/>
      <c r="AT468" s="15"/>
      <c r="AU468" s="1"/>
      <c r="AV468" s="1"/>
      <c r="AW468" s="1"/>
      <c r="AX468" s="1"/>
      <c r="AY468" s="1"/>
      <c r="AZ468" s="1"/>
      <c r="BA468" s="1"/>
      <c r="BB468" s="1"/>
      <c r="BC468" s="1"/>
      <c r="BD468" s="1"/>
    </row>
    <row r="469" spans="1:56" ht="30" customHeight="1" x14ac:dyDescent="0.25">
      <c r="A469" s="3"/>
      <c r="B469" s="101" t="s">
        <v>180</v>
      </c>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5"/>
      <c r="AR469" s="15"/>
      <c r="AS469" s="15"/>
      <c r="AT469" s="15"/>
      <c r="AU469" s="1"/>
      <c r="AV469" s="1"/>
      <c r="AW469" s="1"/>
      <c r="AX469" s="1"/>
      <c r="AY469" s="1"/>
      <c r="AZ469" s="1"/>
      <c r="BA469" s="1"/>
      <c r="BB469" s="1"/>
      <c r="BC469" s="1"/>
      <c r="BD469" s="1"/>
    </row>
    <row r="470" spans="1:56" ht="2.25" customHeight="1" x14ac:dyDescent="0.25">
      <c r="A470" s="3"/>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
      <c r="AV470" s="1"/>
      <c r="AW470" s="1"/>
      <c r="AX470" s="1"/>
      <c r="AY470" s="1"/>
      <c r="AZ470" s="1"/>
      <c r="BA470" s="1"/>
      <c r="BB470" s="1"/>
      <c r="BC470" s="1"/>
      <c r="BD470" s="1"/>
    </row>
    <row r="471" spans="1:56" ht="15" customHeight="1" x14ac:dyDescent="0.25">
      <c r="A471" s="3"/>
      <c r="B471" s="127" t="s">
        <v>181</v>
      </c>
      <c r="C471" s="127"/>
      <c r="D471" s="127"/>
      <c r="E471" s="127"/>
      <c r="F471" s="127"/>
      <c r="G471" s="15"/>
      <c r="H471" s="15"/>
      <c r="I471" s="227" t="s">
        <v>182</v>
      </c>
      <c r="J471" s="227"/>
      <c r="K471" s="227"/>
      <c r="L471" s="227"/>
      <c r="M471" s="227"/>
      <c r="N471" s="227"/>
      <c r="O471" s="227"/>
      <c r="P471" s="227"/>
      <c r="Q471" s="15"/>
      <c r="R471" s="15"/>
      <c r="S471" s="228" t="s">
        <v>183</v>
      </c>
      <c r="T471" s="228"/>
      <c r="U471" s="228"/>
      <c r="V471" s="228"/>
      <c r="W471" s="15"/>
      <c r="X471" s="15"/>
      <c r="Y471" s="120" t="s">
        <v>184</v>
      </c>
      <c r="Z471" s="120"/>
      <c r="AA471" s="120"/>
      <c r="AB471" s="120"/>
      <c r="AC471" s="120"/>
      <c r="AD471" s="120"/>
      <c r="AE471" s="120"/>
      <c r="AF471" s="120"/>
      <c r="AG471" s="120"/>
      <c r="AH471" s="120"/>
      <c r="AI471" s="120"/>
      <c r="AJ471" s="15"/>
      <c r="AK471" s="15"/>
      <c r="AL471" s="15"/>
      <c r="AM471" s="15"/>
      <c r="AN471" s="15"/>
      <c r="AO471" s="15"/>
      <c r="AP471" s="15"/>
      <c r="AQ471" s="15"/>
      <c r="AR471" s="15"/>
      <c r="AS471" s="15"/>
      <c r="AT471" s="15"/>
      <c r="AU471" s="1"/>
      <c r="AV471" s="1"/>
      <c r="AW471" s="1"/>
      <c r="AX471" s="1"/>
      <c r="AY471" s="1"/>
      <c r="AZ471" s="1"/>
      <c r="BA471" s="1"/>
      <c r="BB471" s="1"/>
      <c r="BC471" s="1"/>
      <c r="BD471" s="1"/>
    </row>
    <row r="472" spans="1:56" ht="15" customHeight="1" x14ac:dyDescent="0.25">
      <c r="A472" s="3"/>
      <c r="B472" s="127"/>
      <c r="C472" s="127"/>
      <c r="D472" s="127"/>
      <c r="E472" s="127"/>
      <c r="F472" s="127"/>
      <c r="G472" s="15"/>
      <c r="H472" s="15"/>
      <c r="I472" s="227"/>
      <c r="J472" s="227"/>
      <c r="K472" s="227"/>
      <c r="L472" s="227"/>
      <c r="M472" s="227"/>
      <c r="N472" s="227"/>
      <c r="O472" s="227"/>
      <c r="P472" s="227"/>
      <c r="Q472" s="15"/>
      <c r="R472" s="15"/>
      <c r="S472" s="228"/>
      <c r="T472" s="228"/>
      <c r="U472" s="228"/>
      <c r="V472" s="228"/>
      <c r="W472" s="15"/>
      <c r="X472" s="15"/>
      <c r="Y472" s="120"/>
      <c r="Z472" s="120"/>
      <c r="AA472" s="120"/>
      <c r="AB472" s="120"/>
      <c r="AC472" s="120"/>
      <c r="AD472" s="120"/>
      <c r="AE472" s="120"/>
      <c r="AF472" s="120"/>
      <c r="AG472" s="120"/>
      <c r="AH472" s="120"/>
      <c r="AI472" s="120"/>
      <c r="AJ472" s="15"/>
      <c r="AK472" s="15"/>
      <c r="AL472" s="15"/>
      <c r="AM472" s="15"/>
      <c r="AN472" s="15"/>
      <c r="AO472" s="15"/>
      <c r="AP472" s="15"/>
      <c r="AQ472" s="15"/>
      <c r="AR472" s="15"/>
      <c r="AS472" s="15"/>
      <c r="AT472" s="15"/>
      <c r="AU472" s="1"/>
      <c r="AV472" s="1"/>
      <c r="AW472" s="1"/>
      <c r="AX472" s="1"/>
      <c r="AY472" s="1"/>
      <c r="AZ472" s="1"/>
      <c r="BA472" s="1"/>
      <c r="BB472" s="1"/>
      <c r="BC472" s="1"/>
      <c r="BD472" s="1"/>
    </row>
    <row r="473" spans="1:56" ht="2.25" customHeight="1" x14ac:dyDescent="0.25">
      <c r="A473" s="3"/>
      <c r="B473" s="15"/>
      <c r="C473" s="15"/>
      <c r="D473" s="15"/>
      <c r="E473" s="15"/>
      <c r="F473" s="15"/>
      <c r="G473" s="15"/>
      <c r="H473" s="15"/>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15"/>
      <c r="AG473" s="15"/>
      <c r="AH473" s="15"/>
      <c r="AI473" s="15"/>
      <c r="AJ473" s="15"/>
      <c r="AK473" s="15"/>
      <c r="AL473" s="15"/>
      <c r="AM473" s="15"/>
      <c r="AN473" s="15"/>
      <c r="AO473" s="15"/>
      <c r="AP473" s="15"/>
      <c r="AQ473" s="15"/>
      <c r="AR473" s="15"/>
      <c r="AS473" s="15"/>
      <c r="AT473" s="15"/>
      <c r="AU473" s="1"/>
      <c r="AV473" s="1"/>
      <c r="AW473" s="1"/>
      <c r="AX473" s="1"/>
      <c r="AY473" s="1"/>
      <c r="AZ473" s="1"/>
      <c r="BA473" s="1"/>
      <c r="BB473" s="1"/>
      <c r="BC473" s="1"/>
      <c r="BD473" s="1"/>
    </row>
    <row r="474" spans="1:56" ht="15" customHeight="1" x14ac:dyDescent="0.25">
      <c r="A474" s="3"/>
      <c r="B474" s="145"/>
      <c r="C474" s="146"/>
      <c r="D474" s="146"/>
      <c r="E474" s="147"/>
      <c r="F474" s="15"/>
      <c r="G474" s="15"/>
      <c r="H474" s="15"/>
      <c r="I474" s="106"/>
      <c r="J474" s="107"/>
      <c r="K474" s="107"/>
      <c r="L474" s="107"/>
      <c r="M474" s="107"/>
      <c r="N474" s="108"/>
      <c r="O474" s="23" t="s">
        <v>165</v>
      </c>
      <c r="P474" s="23"/>
      <c r="Q474" s="15"/>
      <c r="R474" s="15"/>
      <c r="S474" s="111"/>
      <c r="T474" s="112"/>
      <c r="U474" s="112"/>
      <c r="V474" s="113"/>
      <c r="W474" s="23"/>
      <c r="X474" s="15"/>
      <c r="Y474" s="15"/>
      <c r="Z474" s="15"/>
      <c r="AA474" s="15"/>
      <c r="AB474" s="123">
        <f>IF(S474=0,I474,IF(S474&lt;1920,I474*0.7,IF(S474&lt;1970,I474*0.9,I474)))</f>
        <v>0</v>
      </c>
      <c r="AC474" s="124"/>
      <c r="AD474" s="124"/>
      <c r="AE474" s="124"/>
      <c r="AF474" s="124"/>
      <c r="AG474" s="125"/>
      <c r="AH474" s="23" t="s">
        <v>165</v>
      </c>
      <c r="AI474" s="23"/>
      <c r="AJ474" s="15"/>
      <c r="AK474" s="15"/>
      <c r="AL474" s="15"/>
      <c r="AM474" s="15"/>
      <c r="AN474" s="15"/>
      <c r="AO474" s="15"/>
      <c r="AP474" s="15"/>
      <c r="AQ474" s="15"/>
      <c r="AR474" s="15"/>
      <c r="AS474" s="15"/>
      <c r="AT474" s="15"/>
      <c r="AU474" s="1"/>
      <c r="AV474" s="1"/>
      <c r="AW474" s="1"/>
      <c r="AX474" s="1"/>
      <c r="AY474" s="1"/>
      <c r="AZ474" s="1"/>
      <c r="BA474" s="1"/>
      <c r="BB474" s="1"/>
      <c r="BC474" s="1"/>
      <c r="BD474" s="1"/>
    </row>
    <row r="475" spans="1:56" ht="2.25" customHeight="1" x14ac:dyDescent="0.25">
      <c r="A475" s="3"/>
      <c r="B475" s="19"/>
      <c r="C475" s="19"/>
      <c r="D475" s="19"/>
      <c r="E475" s="19"/>
      <c r="F475" s="15"/>
      <c r="G475" s="15"/>
      <c r="H475" s="15"/>
      <c r="I475" s="48"/>
      <c r="J475" s="48"/>
      <c r="K475" s="44"/>
      <c r="L475" s="44"/>
      <c r="M475" s="44"/>
      <c r="N475" s="44"/>
      <c r="O475" s="23"/>
      <c r="P475" s="23"/>
      <c r="Q475" s="15"/>
      <c r="R475" s="15"/>
      <c r="S475" s="44"/>
      <c r="T475" s="44"/>
      <c r="U475" s="44"/>
      <c r="V475" s="44"/>
      <c r="W475" s="15"/>
      <c r="X475" s="15"/>
      <c r="Y475" s="15"/>
      <c r="Z475" s="15"/>
      <c r="AA475" s="15"/>
      <c r="AB475" s="77"/>
      <c r="AC475" s="77"/>
      <c r="AD475" s="77"/>
      <c r="AE475" s="77"/>
      <c r="AF475" s="77"/>
      <c r="AG475" s="80"/>
      <c r="AH475" s="23"/>
      <c r="AI475" s="23"/>
      <c r="AJ475" s="15"/>
      <c r="AK475" s="15"/>
      <c r="AL475" s="15"/>
      <c r="AM475" s="15"/>
      <c r="AN475" s="15"/>
      <c r="AO475" s="15"/>
      <c r="AP475" s="15"/>
      <c r="AQ475" s="15"/>
      <c r="AR475" s="15"/>
      <c r="AS475" s="15"/>
      <c r="AT475" s="15"/>
      <c r="AU475" s="1"/>
      <c r="AV475" s="1"/>
      <c r="AW475" s="1"/>
      <c r="AX475" s="1"/>
      <c r="AY475" s="1"/>
      <c r="AZ475" s="1"/>
      <c r="BA475" s="1"/>
      <c r="BB475" s="1"/>
      <c r="BC475" s="1"/>
      <c r="BD475" s="1"/>
    </row>
    <row r="476" spans="1:56" ht="15" customHeight="1" x14ac:dyDescent="0.25">
      <c r="A476" s="3"/>
      <c r="B476" s="145"/>
      <c r="C476" s="146"/>
      <c r="D476" s="146"/>
      <c r="E476" s="147"/>
      <c r="F476" s="15"/>
      <c r="G476" s="15"/>
      <c r="H476" s="15"/>
      <c r="I476" s="106"/>
      <c r="J476" s="107"/>
      <c r="K476" s="107"/>
      <c r="L476" s="107"/>
      <c r="M476" s="107"/>
      <c r="N476" s="108"/>
      <c r="O476" s="23" t="s">
        <v>165</v>
      </c>
      <c r="P476" s="23"/>
      <c r="Q476" s="15"/>
      <c r="R476" s="15"/>
      <c r="S476" s="111"/>
      <c r="T476" s="112"/>
      <c r="U476" s="112"/>
      <c r="V476" s="113"/>
      <c r="W476" s="15"/>
      <c r="X476" s="15"/>
      <c r="Y476" s="15"/>
      <c r="Z476" s="15"/>
      <c r="AA476" s="15"/>
      <c r="AB476" s="123">
        <f>IF(S476=0,I476,IF(S476&lt;1920,I476*0.7,IF(S476&lt;1970,I476*0.9,I476)))</f>
        <v>0</v>
      </c>
      <c r="AC476" s="124"/>
      <c r="AD476" s="124"/>
      <c r="AE476" s="124"/>
      <c r="AF476" s="124"/>
      <c r="AG476" s="125"/>
      <c r="AH476" s="23" t="s">
        <v>165</v>
      </c>
      <c r="AI476" s="23"/>
      <c r="AJ476" s="15"/>
      <c r="AK476" s="15"/>
      <c r="AL476" s="15"/>
      <c r="AM476" s="15"/>
      <c r="AN476" s="15"/>
      <c r="AO476" s="15"/>
      <c r="AP476" s="15"/>
      <c r="AQ476" s="15"/>
      <c r="AR476" s="15"/>
      <c r="AS476" s="15"/>
      <c r="AT476" s="15"/>
      <c r="AU476" s="1"/>
      <c r="AV476" s="1"/>
      <c r="AW476" s="1"/>
      <c r="AX476" s="1"/>
      <c r="AY476" s="1"/>
      <c r="AZ476" s="1"/>
      <c r="BA476" s="1"/>
      <c r="BB476" s="1"/>
      <c r="BC476" s="1"/>
      <c r="BD476" s="1"/>
    </row>
    <row r="477" spans="1:56" ht="2.25" customHeight="1" x14ac:dyDescent="0.25">
      <c r="A477" s="3"/>
      <c r="B477" s="19"/>
      <c r="C477" s="19"/>
      <c r="D477" s="19"/>
      <c r="E477" s="19"/>
      <c r="F477" s="15"/>
      <c r="G477" s="15"/>
      <c r="H477" s="15"/>
      <c r="I477" s="48"/>
      <c r="J477" s="48"/>
      <c r="K477" s="44"/>
      <c r="L477" s="44"/>
      <c r="M477" s="44"/>
      <c r="N477" s="44"/>
      <c r="O477" s="23"/>
      <c r="P477" s="23"/>
      <c r="Q477" s="15"/>
      <c r="R477" s="15"/>
      <c r="S477" s="44"/>
      <c r="T477" s="44"/>
      <c r="U477" s="44"/>
      <c r="V477" s="44"/>
      <c r="W477" s="15"/>
      <c r="X477" s="15"/>
      <c r="Y477" s="15"/>
      <c r="Z477" s="15"/>
      <c r="AA477" s="15"/>
      <c r="AB477" s="77"/>
      <c r="AC477" s="77"/>
      <c r="AD477" s="77"/>
      <c r="AE477" s="77"/>
      <c r="AF477" s="77"/>
      <c r="AG477" s="80"/>
      <c r="AH477" s="23"/>
      <c r="AI477" s="23"/>
      <c r="AJ477" s="15"/>
      <c r="AK477" s="15"/>
      <c r="AL477" s="15"/>
      <c r="AM477" s="15"/>
      <c r="AN477" s="15"/>
      <c r="AO477" s="15"/>
      <c r="AP477" s="15"/>
      <c r="AQ477" s="15"/>
      <c r="AR477" s="15"/>
      <c r="AS477" s="15"/>
      <c r="AT477" s="15"/>
      <c r="AU477" s="1"/>
      <c r="AV477" s="1"/>
      <c r="AW477" s="1"/>
      <c r="AX477" s="1"/>
      <c r="AY477" s="1"/>
      <c r="AZ477" s="1"/>
      <c r="BA477" s="1"/>
      <c r="BB477" s="1"/>
      <c r="BC477" s="1"/>
      <c r="BD477" s="1"/>
    </row>
    <row r="478" spans="1:56" ht="15" customHeight="1" x14ac:dyDescent="0.25">
      <c r="A478" s="3"/>
      <c r="B478" s="145"/>
      <c r="C478" s="146"/>
      <c r="D478" s="146"/>
      <c r="E478" s="147"/>
      <c r="F478" s="15"/>
      <c r="G478" s="15"/>
      <c r="H478" s="15"/>
      <c r="I478" s="106"/>
      <c r="J478" s="107"/>
      <c r="K478" s="107"/>
      <c r="L478" s="107"/>
      <c r="M478" s="107"/>
      <c r="N478" s="108"/>
      <c r="O478" s="23" t="s">
        <v>165</v>
      </c>
      <c r="P478" s="23"/>
      <c r="Q478" s="15"/>
      <c r="R478" s="15"/>
      <c r="S478" s="111"/>
      <c r="T478" s="112"/>
      <c r="U478" s="112"/>
      <c r="V478" s="113"/>
      <c r="W478" s="15"/>
      <c r="X478" s="15"/>
      <c r="Y478" s="15"/>
      <c r="Z478" s="15"/>
      <c r="AA478" s="15"/>
      <c r="AB478" s="123">
        <f>IF(S478=0,I478,IF(S478&lt;1920,I478*0.7,IF(S478&lt;1970,I478*0.9,I478)))</f>
        <v>0</v>
      </c>
      <c r="AC478" s="124"/>
      <c r="AD478" s="124"/>
      <c r="AE478" s="124"/>
      <c r="AF478" s="124"/>
      <c r="AG478" s="125"/>
      <c r="AH478" s="23" t="s">
        <v>165</v>
      </c>
      <c r="AI478" s="23"/>
      <c r="AJ478" s="15"/>
      <c r="AK478" s="15"/>
      <c r="AL478" s="15"/>
      <c r="AM478" s="15"/>
      <c r="AN478" s="15"/>
      <c r="AO478" s="15"/>
      <c r="AP478" s="15"/>
      <c r="AQ478" s="15"/>
      <c r="AR478" s="15"/>
      <c r="AS478" s="15"/>
      <c r="AT478" s="15"/>
      <c r="AU478" s="1"/>
      <c r="AV478" s="1"/>
      <c r="AW478" s="1"/>
      <c r="AX478" s="1"/>
      <c r="AY478" s="1"/>
      <c r="AZ478" s="1"/>
      <c r="BA478" s="1"/>
      <c r="BB478" s="1"/>
      <c r="BC478" s="1"/>
      <c r="BD478" s="1"/>
    </row>
    <row r="479" spans="1:56" ht="15" customHeight="1" x14ac:dyDescent="0.25">
      <c r="A479" s="24"/>
      <c r="B479" s="45"/>
      <c r="C479" s="45"/>
      <c r="D479" s="45"/>
      <c r="E479" s="4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
      <c r="AV479" s="1"/>
      <c r="AW479" s="1"/>
      <c r="AX479" s="1"/>
      <c r="AY479" s="1"/>
      <c r="AZ479" s="1"/>
      <c r="BA479" s="1"/>
      <c r="BB479" s="1"/>
      <c r="BC479" s="1"/>
      <c r="BD479" s="1"/>
    </row>
    <row r="480" spans="1:56" ht="15" customHeight="1" x14ac:dyDescent="0.25">
      <c r="A480" s="3">
        <v>45</v>
      </c>
      <c r="B480" s="122" t="s">
        <v>190</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c r="AQ480" s="15"/>
      <c r="AR480" s="15"/>
      <c r="AS480" s="15"/>
      <c r="AT480" s="15"/>
      <c r="AU480" s="1"/>
      <c r="AV480" s="1"/>
      <c r="AW480" s="1"/>
      <c r="AX480" s="1"/>
      <c r="AY480" s="1"/>
      <c r="AZ480" s="1"/>
      <c r="BA480" s="1"/>
      <c r="BB480" s="1"/>
      <c r="BC480" s="1"/>
      <c r="BD480" s="1"/>
    </row>
    <row r="481" spans="1:56" ht="15" customHeight="1" x14ac:dyDescent="0.25">
      <c r="A481" s="3"/>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5"/>
      <c r="AR481" s="15"/>
      <c r="AS481" s="15"/>
      <c r="AT481" s="15"/>
      <c r="AU481" s="1"/>
      <c r="AV481" s="1"/>
      <c r="AW481" s="1"/>
      <c r="AX481" s="1"/>
      <c r="AY481" s="1"/>
      <c r="AZ481" s="1"/>
      <c r="BA481" s="1"/>
      <c r="BB481" s="1"/>
      <c r="BC481" s="1"/>
      <c r="BD481" s="1"/>
    </row>
    <row r="482" spans="1:56" ht="15" customHeight="1" x14ac:dyDescent="0.25">
      <c r="A482" s="3"/>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5"/>
      <c r="AR482" s="15"/>
      <c r="AS482" s="15"/>
      <c r="AT482" s="15"/>
      <c r="AU482" s="1"/>
      <c r="AV482" s="1"/>
      <c r="AW482" s="1"/>
      <c r="AX482" s="1"/>
      <c r="AY482" s="1"/>
      <c r="AZ482" s="1"/>
      <c r="BA482" s="1"/>
      <c r="BB482" s="1"/>
      <c r="BC482" s="1"/>
      <c r="BD482" s="1"/>
    </row>
    <row r="483" spans="1:56" ht="15" customHeight="1" x14ac:dyDescent="0.25">
      <c r="A483" s="3"/>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5"/>
      <c r="AR483" s="15"/>
      <c r="AS483" s="15"/>
      <c r="AT483" s="15"/>
      <c r="AU483" s="1"/>
      <c r="AV483" s="1"/>
      <c r="AW483" s="1"/>
      <c r="AX483" s="1"/>
      <c r="AY483" s="1"/>
      <c r="AZ483" s="1"/>
      <c r="BA483" s="1"/>
      <c r="BB483" s="1"/>
      <c r="BC483" s="1"/>
      <c r="BD483" s="1"/>
    </row>
    <row r="484" spans="1:56" ht="30" customHeight="1" x14ac:dyDescent="0.25">
      <c r="A484" s="3"/>
      <c r="B484" s="122" t="s">
        <v>191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2"/>
      <c r="AP484" s="122"/>
      <c r="AQ484" s="15"/>
      <c r="AR484" s="15"/>
      <c r="AS484" s="15"/>
      <c r="AT484" s="15"/>
      <c r="AU484" s="1"/>
      <c r="AV484" s="1"/>
      <c r="AW484" s="1"/>
      <c r="AX484" s="1"/>
      <c r="AY484" s="1"/>
      <c r="AZ484" s="1"/>
      <c r="BA484" s="1"/>
      <c r="BB484" s="1"/>
      <c r="BC484" s="1"/>
      <c r="BD484" s="1"/>
    </row>
    <row r="485" spans="1:56" ht="15" customHeight="1" x14ac:dyDescent="0.25">
      <c r="A485" s="3"/>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
      <c r="AV485" s="1"/>
      <c r="AW485" s="1"/>
      <c r="AX485" s="1"/>
      <c r="AY485" s="1"/>
      <c r="AZ485" s="1"/>
      <c r="BA485" s="1"/>
      <c r="BB485" s="1"/>
      <c r="BC485" s="1"/>
      <c r="BD485" s="1"/>
    </row>
    <row r="486" spans="1:56" ht="15" customHeight="1" x14ac:dyDescent="0.25">
      <c r="A486" s="3"/>
      <c r="B486" s="126" t="s">
        <v>186</v>
      </c>
      <c r="C486" s="127"/>
      <c r="D486" s="127"/>
      <c r="E486" s="127"/>
      <c r="F486" s="15"/>
      <c r="G486" s="120" t="s">
        <v>182</v>
      </c>
      <c r="H486" s="128"/>
      <c r="I486" s="128"/>
      <c r="J486" s="128"/>
      <c r="K486" s="128"/>
      <c r="L486" s="128"/>
      <c r="M486" s="128"/>
      <c r="N486" s="128"/>
      <c r="O486" s="23"/>
      <c r="P486" s="129" t="s">
        <v>183</v>
      </c>
      <c r="Q486" s="128"/>
      <c r="R486" s="128"/>
      <c r="S486" s="128"/>
      <c r="T486" s="19"/>
      <c r="U486" s="120" t="s">
        <v>184</v>
      </c>
      <c r="V486" s="130"/>
      <c r="W486" s="130"/>
      <c r="X486" s="130"/>
      <c r="Y486" s="130"/>
      <c r="Z486" s="130"/>
      <c r="AA486" s="130"/>
      <c r="AB486" s="130"/>
      <c r="AC486" s="130"/>
      <c r="AD486" s="128"/>
      <c r="AE486" s="128"/>
      <c r="AF486" s="15"/>
      <c r="AG486" s="120" t="s">
        <v>187</v>
      </c>
      <c r="AH486" s="121"/>
      <c r="AI486" s="121"/>
      <c r="AJ486" s="121"/>
      <c r="AK486" s="121"/>
      <c r="AL486" s="121"/>
      <c r="AM486" s="121"/>
      <c r="AN486" s="121"/>
      <c r="AO486" s="121"/>
      <c r="AP486" s="15"/>
      <c r="AQ486" s="15"/>
      <c r="AR486" s="15"/>
      <c r="AS486" s="15"/>
      <c r="AT486" s="15"/>
      <c r="AU486" s="1"/>
      <c r="AV486" s="1"/>
      <c r="AW486" s="1"/>
      <c r="AX486" s="1"/>
      <c r="AY486" s="1"/>
      <c r="AZ486" s="1"/>
      <c r="BA486" s="1"/>
      <c r="BB486" s="1"/>
      <c r="BC486" s="1"/>
      <c r="BD486" s="1"/>
    </row>
    <row r="487" spans="1:56" ht="15" customHeight="1" x14ac:dyDescent="0.25">
      <c r="A487" s="3"/>
      <c r="B487" s="127"/>
      <c r="C487" s="127"/>
      <c r="D487" s="127"/>
      <c r="E487" s="127"/>
      <c r="F487" s="15"/>
      <c r="G487" s="128"/>
      <c r="H487" s="128"/>
      <c r="I487" s="128"/>
      <c r="J487" s="128"/>
      <c r="K487" s="128"/>
      <c r="L487" s="128"/>
      <c r="M487" s="128"/>
      <c r="N487" s="128"/>
      <c r="O487" s="23"/>
      <c r="P487" s="128"/>
      <c r="Q487" s="128"/>
      <c r="R487" s="128"/>
      <c r="S487" s="128"/>
      <c r="T487" s="19"/>
      <c r="U487" s="130"/>
      <c r="V487" s="130"/>
      <c r="W487" s="130"/>
      <c r="X487" s="130"/>
      <c r="Y487" s="130"/>
      <c r="Z487" s="130"/>
      <c r="AA487" s="130"/>
      <c r="AB487" s="130"/>
      <c r="AC487" s="130"/>
      <c r="AD487" s="128"/>
      <c r="AE487" s="128"/>
      <c r="AF487" s="15"/>
      <c r="AG487" s="121"/>
      <c r="AH487" s="121"/>
      <c r="AI487" s="121"/>
      <c r="AJ487" s="121"/>
      <c r="AK487" s="121"/>
      <c r="AL487" s="121"/>
      <c r="AM487" s="121"/>
      <c r="AN487" s="121"/>
      <c r="AO487" s="121"/>
      <c r="AP487" s="15"/>
      <c r="AQ487" s="15"/>
      <c r="AR487" s="15"/>
      <c r="AS487" s="15"/>
      <c r="AT487" s="15"/>
      <c r="AU487" s="1"/>
      <c r="AV487" s="1"/>
      <c r="AW487" s="1"/>
      <c r="AX487" s="1"/>
      <c r="AY487" s="1"/>
      <c r="AZ487" s="1"/>
      <c r="BA487" s="1"/>
      <c r="BB487" s="1"/>
      <c r="BC487" s="1"/>
      <c r="BD487" s="1"/>
    </row>
    <row r="488" spans="1:56" ht="2.25" customHeight="1" x14ac:dyDescent="0.25">
      <c r="A488" s="3"/>
      <c r="B488" s="15"/>
      <c r="C488" s="15"/>
      <c r="D488" s="15"/>
      <c r="E488" s="15"/>
      <c r="F488" s="15"/>
      <c r="G488" s="15"/>
      <c r="H488" s="15"/>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15"/>
      <c r="AG488" s="23"/>
      <c r="AH488" s="23"/>
      <c r="AI488" s="23"/>
      <c r="AJ488" s="23"/>
      <c r="AK488" s="23"/>
      <c r="AL488" s="23"/>
      <c r="AM488" s="23"/>
      <c r="AN488" s="23"/>
      <c r="AO488" s="23"/>
      <c r="AP488" s="15"/>
      <c r="AQ488" s="15"/>
      <c r="AR488" s="15"/>
      <c r="AS488" s="15"/>
      <c r="AT488" s="15"/>
      <c r="AU488" s="1"/>
      <c r="AV488" s="1"/>
      <c r="AW488" s="1"/>
      <c r="AX488" s="1"/>
      <c r="AY488" s="1"/>
      <c r="AZ488" s="1"/>
      <c r="BA488" s="1"/>
      <c r="BB488" s="1"/>
      <c r="BC488" s="1"/>
      <c r="BD488" s="1"/>
    </row>
    <row r="489" spans="1:56" ht="15" customHeight="1" x14ac:dyDescent="0.25">
      <c r="A489" s="3"/>
      <c r="B489" s="145"/>
      <c r="C489" s="146"/>
      <c r="D489" s="146"/>
      <c r="E489" s="147"/>
      <c r="F489" s="15"/>
      <c r="G489" s="106"/>
      <c r="H489" s="107"/>
      <c r="I489" s="107"/>
      <c r="J489" s="107"/>
      <c r="K489" s="107"/>
      <c r="L489" s="108"/>
      <c r="M489" s="118" t="s">
        <v>165</v>
      </c>
      <c r="N489" s="118"/>
      <c r="O489" s="23"/>
      <c r="P489" s="111"/>
      <c r="Q489" s="112"/>
      <c r="R489" s="112"/>
      <c r="S489" s="113"/>
      <c r="T489" s="15"/>
      <c r="U489" s="23"/>
      <c r="V489" s="23"/>
      <c r="W489" s="23"/>
      <c r="X489" s="114">
        <f>IF(P489=0,G489,IF(P489&lt;1920,G489*0.7,IF(P489&lt;1970,G489*0.9,G489)))</f>
        <v>0</v>
      </c>
      <c r="Y489" s="115"/>
      <c r="Z489" s="115"/>
      <c r="AA489" s="115"/>
      <c r="AB489" s="115"/>
      <c r="AC489" s="116"/>
      <c r="AD489" s="118" t="s">
        <v>165</v>
      </c>
      <c r="AE489" s="118"/>
      <c r="AF489" s="15"/>
      <c r="AG489" s="102"/>
      <c r="AH489" s="102"/>
      <c r="AI489" s="102"/>
      <c r="AJ489" s="102"/>
      <c r="AK489" s="23"/>
      <c r="AL489" s="23"/>
      <c r="AM489" s="23"/>
      <c r="AN489" s="23"/>
      <c r="AO489" s="23"/>
      <c r="AP489" s="15"/>
      <c r="AQ489" s="15"/>
      <c r="AR489" s="15"/>
      <c r="AS489" s="15"/>
      <c r="AT489" s="15"/>
      <c r="AU489" s="1"/>
      <c r="AV489" s="1"/>
      <c r="AW489" s="1"/>
      <c r="AX489" s="1"/>
      <c r="AY489" s="1"/>
      <c r="AZ489" s="1"/>
      <c r="BA489" s="1"/>
      <c r="BB489" s="1"/>
      <c r="BC489" s="1"/>
      <c r="BD489" s="1"/>
    </row>
    <row r="490" spans="1:56" ht="2.25" customHeight="1" x14ac:dyDescent="0.25">
      <c r="A490" s="3"/>
      <c r="B490" s="19"/>
      <c r="C490" s="19"/>
      <c r="D490" s="19"/>
      <c r="E490" s="19"/>
      <c r="F490" s="15"/>
      <c r="G490" s="48"/>
      <c r="H490" s="48"/>
      <c r="I490" s="44"/>
      <c r="J490" s="44"/>
      <c r="K490" s="44"/>
      <c r="L490" s="44"/>
      <c r="M490" s="23"/>
      <c r="N490" s="23"/>
      <c r="O490" s="23"/>
      <c r="P490" s="44"/>
      <c r="Q490" s="44"/>
      <c r="R490" s="44"/>
      <c r="S490" s="44"/>
      <c r="T490" s="23"/>
      <c r="U490" s="23"/>
      <c r="V490" s="23"/>
      <c r="W490" s="15"/>
      <c r="X490" s="77"/>
      <c r="Y490" s="77"/>
      <c r="Z490" s="77"/>
      <c r="AA490" s="77"/>
      <c r="AB490" s="77"/>
      <c r="AC490" s="80"/>
      <c r="AD490" s="23"/>
      <c r="AE490" s="23"/>
      <c r="AF490" s="15"/>
      <c r="AG490" s="23"/>
      <c r="AH490" s="23"/>
      <c r="AI490" s="23"/>
      <c r="AJ490" s="23"/>
      <c r="AK490" s="23"/>
      <c r="AL490" s="23"/>
      <c r="AM490" s="23"/>
      <c r="AN490" s="23"/>
      <c r="AO490" s="23"/>
      <c r="AP490" s="15"/>
      <c r="AQ490" s="15"/>
      <c r="AR490" s="15"/>
      <c r="AS490" s="15"/>
      <c r="AT490" s="15"/>
      <c r="AU490" s="1"/>
      <c r="AV490" s="1"/>
      <c r="AW490" s="1"/>
      <c r="AX490" s="1"/>
      <c r="AY490" s="1"/>
      <c r="AZ490" s="1"/>
      <c r="BA490" s="1"/>
      <c r="BB490" s="1"/>
      <c r="BC490" s="1"/>
      <c r="BD490" s="1"/>
    </row>
    <row r="491" spans="1:56" ht="15" customHeight="1" x14ac:dyDescent="0.25">
      <c r="A491" s="3"/>
      <c r="B491" s="145"/>
      <c r="C491" s="146"/>
      <c r="D491" s="146"/>
      <c r="E491" s="147"/>
      <c r="F491" s="15"/>
      <c r="G491" s="106"/>
      <c r="H491" s="107"/>
      <c r="I491" s="107"/>
      <c r="J491" s="107"/>
      <c r="K491" s="107"/>
      <c r="L491" s="108"/>
      <c r="M491" s="118" t="s">
        <v>165</v>
      </c>
      <c r="N491" s="118"/>
      <c r="O491" s="23"/>
      <c r="P491" s="111"/>
      <c r="Q491" s="112"/>
      <c r="R491" s="112"/>
      <c r="S491" s="113"/>
      <c r="T491" s="15"/>
      <c r="U491" s="23"/>
      <c r="V491" s="23"/>
      <c r="W491" s="15"/>
      <c r="X491" s="114">
        <f>IF(P491=0,G491,IF(P491&lt;1920,G491*0.7,IF(P491&lt;1970,G491*0.9,G491)))</f>
        <v>0</v>
      </c>
      <c r="Y491" s="115"/>
      <c r="Z491" s="115"/>
      <c r="AA491" s="115"/>
      <c r="AB491" s="115"/>
      <c r="AC491" s="116"/>
      <c r="AD491" s="118" t="s">
        <v>165</v>
      </c>
      <c r="AE491" s="118"/>
      <c r="AF491" s="15"/>
      <c r="AG491" s="102"/>
      <c r="AH491" s="102"/>
      <c r="AI491" s="102"/>
      <c r="AJ491" s="102"/>
      <c r="AK491" s="23"/>
      <c r="AL491" s="23"/>
      <c r="AM491" s="23"/>
      <c r="AN491" s="23"/>
      <c r="AO491" s="23"/>
      <c r="AP491" s="15"/>
      <c r="AQ491" s="15"/>
      <c r="AR491" s="15"/>
      <c r="AS491" s="15"/>
      <c r="AT491" s="15"/>
      <c r="AU491" s="1"/>
      <c r="AV491" s="1"/>
      <c r="AW491" s="1"/>
      <c r="AX491" s="1"/>
      <c r="AY491" s="1"/>
      <c r="AZ491" s="1"/>
      <c r="BA491" s="1"/>
      <c r="BB491" s="1"/>
      <c r="BC491" s="1"/>
      <c r="BD491" s="1"/>
    </row>
    <row r="492" spans="1:56" ht="15" customHeight="1" x14ac:dyDescent="0.3">
      <c r="A492" s="3"/>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28"/>
      <c r="AH492" s="28"/>
      <c r="AI492" s="28"/>
      <c r="AJ492" s="28"/>
      <c r="AK492" s="28"/>
      <c r="AL492" s="28"/>
      <c r="AM492" s="28"/>
      <c r="AN492" s="28"/>
      <c r="AO492" s="28"/>
      <c r="AP492" s="15"/>
      <c r="AQ492" s="15"/>
      <c r="AR492" s="15"/>
      <c r="AS492" s="15"/>
      <c r="AT492" s="15"/>
      <c r="AU492" s="1"/>
      <c r="AV492" s="1"/>
      <c r="AW492" s="1"/>
      <c r="AX492" s="1"/>
      <c r="AY492" s="1"/>
      <c r="AZ492" s="1"/>
      <c r="BA492" s="1"/>
      <c r="BB492" s="1"/>
      <c r="BC492" s="1"/>
      <c r="BD492" s="1"/>
    </row>
    <row r="493" spans="1:56" ht="15" customHeight="1" x14ac:dyDescent="0.25">
      <c r="A493" s="3">
        <v>46</v>
      </c>
      <c r="B493" s="270" t="s">
        <v>192</v>
      </c>
      <c r="C493" s="270"/>
      <c r="D493" s="270"/>
      <c r="E493" s="270"/>
      <c r="F493" s="270"/>
      <c r="G493" s="270"/>
      <c r="H493" s="270"/>
      <c r="I493" s="270"/>
      <c r="J493" s="270"/>
      <c r="K493" s="270"/>
      <c r="L493" s="270"/>
      <c r="M493" s="270"/>
      <c r="N493" s="270"/>
      <c r="O493" s="270"/>
      <c r="P493" s="270"/>
      <c r="Q493" s="270"/>
      <c r="R493" s="270"/>
      <c r="S493" s="270"/>
      <c r="T493" s="270"/>
      <c r="U493" s="270"/>
      <c r="V493" s="270"/>
      <c r="W493" s="270"/>
      <c r="X493" s="270"/>
      <c r="Y493" s="270"/>
      <c r="Z493" s="270"/>
      <c r="AA493" s="270"/>
      <c r="AB493" s="270"/>
      <c r="AC493" s="270"/>
      <c r="AD493" s="270"/>
      <c r="AE493" s="270"/>
      <c r="AF493" s="270"/>
      <c r="AG493" s="270"/>
      <c r="AH493" s="270"/>
      <c r="AI493" s="270"/>
      <c r="AJ493" s="270"/>
      <c r="AK493" s="271">
        <f>IF((SUM(AB474:AG475,AB476:AG477,AB478)-SUM(X489,X491))&gt;0,SUM(AB474:AG475,AB476:AG477,AB478)-SUM(X489,X491),IF((SUM(AB474:AG475,AB476:AG477,AB478)-SUM(X489,X491))&lt;0,0,0))</f>
        <v>0</v>
      </c>
      <c r="AL493" s="272"/>
      <c r="AM493" s="272"/>
      <c r="AN493" s="273"/>
      <c r="AO493" s="118" t="s">
        <v>165</v>
      </c>
      <c r="AP493" s="118"/>
      <c r="AQ493" s="15"/>
      <c r="AR493" s="15"/>
      <c r="AS493" s="15"/>
      <c r="AT493" s="15"/>
      <c r="AU493" s="1"/>
      <c r="AV493" s="1"/>
      <c r="AW493" s="1"/>
      <c r="AX493" s="1"/>
      <c r="AY493" s="1"/>
      <c r="AZ493" s="1"/>
      <c r="BA493" s="1"/>
      <c r="BB493" s="1"/>
      <c r="BC493" s="1"/>
      <c r="BD493" s="1"/>
    </row>
    <row r="494" spans="1:56" ht="15" customHeight="1" x14ac:dyDescent="0.25">
      <c r="A494" s="3"/>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
      <c r="AV494" s="1"/>
      <c r="AW494" s="1"/>
      <c r="AX494" s="1"/>
      <c r="AY494" s="1"/>
      <c r="AZ494" s="1"/>
      <c r="BA494" s="1"/>
      <c r="BB494" s="1"/>
      <c r="BC494" s="1"/>
      <c r="BD494" s="1"/>
    </row>
    <row r="495" spans="1:56" ht="15" customHeight="1" x14ac:dyDescent="0.25">
      <c r="A495" s="3">
        <v>47</v>
      </c>
      <c r="B495" s="155" t="s">
        <v>193</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c r="AO495" s="132"/>
      <c r="AP495" s="132"/>
      <c r="AQ495" s="15"/>
      <c r="AR495" s="15"/>
      <c r="AS495" s="15"/>
      <c r="AT495" s="15"/>
      <c r="AU495" s="1"/>
      <c r="AV495" s="1"/>
      <c r="AW495" s="1"/>
      <c r="AX495" s="1"/>
      <c r="AY495" s="1"/>
      <c r="AZ495" s="1"/>
      <c r="BA495" s="1"/>
      <c r="BB495" s="1"/>
      <c r="BC495" s="1"/>
      <c r="BD495" s="1"/>
    </row>
    <row r="496" spans="1:56" ht="2.25" customHeight="1" x14ac:dyDescent="0.25">
      <c r="A496" s="3"/>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15"/>
      <c r="AR496" s="15"/>
      <c r="AS496" s="15"/>
      <c r="AT496" s="15"/>
      <c r="AU496" s="1"/>
      <c r="AV496" s="1"/>
      <c r="AW496" s="1"/>
      <c r="AX496" s="1"/>
      <c r="AY496" s="1"/>
      <c r="AZ496" s="1"/>
      <c r="BA496" s="1"/>
      <c r="BB496" s="1"/>
      <c r="BC496" s="1"/>
      <c r="BD496" s="1"/>
    </row>
    <row r="497" spans="1:56" ht="15" customHeight="1" x14ac:dyDescent="0.25">
      <c r="A497" s="3"/>
      <c r="B497" s="276" t="s">
        <v>194</v>
      </c>
      <c r="C497" s="277"/>
      <c r="D497" s="277"/>
      <c r="E497" s="277"/>
      <c r="F497" s="277"/>
      <c r="G497" s="277"/>
      <c r="H497" s="277"/>
      <c r="I497" s="277"/>
      <c r="J497" s="277"/>
      <c r="K497" s="277"/>
      <c r="L497" s="277"/>
      <c r="M497" s="277"/>
      <c r="N497" s="277"/>
      <c r="O497" s="277"/>
      <c r="P497" s="48"/>
      <c r="Q497" s="142"/>
      <c r="R497" s="278"/>
      <c r="S497" s="278"/>
      <c r="T497" s="278"/>
      <c r="U497" s="278"/>
      <c r="V497" s="279"/>
      <c r="W497" s="191" t="s">
        <v>165</v>
      </c>
      <c r="X497" s="191"/>
      <c r="Y497" s="48"/>
      <c r="Z497" s="48"/>
      <c r="AA497" s="48"/>
      <c r="AB497" s="48"/>
      <c r="AC497" s="48"/>
      <c r="AD497" s="48"/>
      <c r="AE497" s="48"/>
      <c r="AF497" s="48"/>
      <c r="AG497" s="48"/>
      <c r="AH497" s="48"/>
      <c r="AI497" s="48"/>
      <c r="AJ497" s="48"/>
      <c r="AK497" s="48"/>
      <c r="AL497" s="48"/>
      <c r="AM497" s="48"/>
      <c r="AN497" s="48"/>
      <c r="AO497" s="48"/>
      <c r="AP497" s="48"/>
      <c r="AQ497" s="15"/>
      <c r="AR497" s="15"/>
      <c r="AS497" s="15"/>
      <c r="AT497" s="15"/>
      <c r="AU497" s="1"/>
      <c r="AV497" s="1"/>
      <c r="AW497" s="1"/>
      <c r="AX497" s="1"/>
      <c r="AY497" s="1"/>
      <c r="AZ497" s="1"/>
      <c r="BA497" s="1"/>
      <c r="BB497" s="1"/>
      <c r="BC497" s="1"/>
      <c r="BD497" s="1"/>
    </row>
    <row r="498" spans="1:56" ht="2.25" customHeight="1" x14ac:dyDescent="0.25">
      <c r="A498" s="3"/>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15"/>
      <c r="AR498" s="15"/>
      <c r="AS498" s="15"/>
      <c r="AT498" s="15"/>
      <c r="AU498" s="1"/>
      <c r="AV498" s="1"/>
      <c r="AW498" s="1"/>
      <c r="AX498" s="1"/>
      <c r="AY498" s="1"/>
      <c r="AZ498" s="1"/>
      <c r="BA498" s="1"/>
      <c r="BB498" s="1"/>
      <c r="BC498" s="1"/>
      <c r="BD498" s="1"/>
    </row>
    <row r="499" spans="1:56" ht="15" customHeight="1" x14ac:dyDescent="0.25">
      <c r="A499" s="3"/>
      <c r="B499" s="276" t="s">
        <v>195</v>
      </c>
      <c r="C499" s="277"/>
      <c r="D499" s="277"/>
      <c r="E499" s="277"/>
      <c r="F499" s="277"/>
      <c r="G499" s="277"/>
      <c r="H499" s="277"/>
      <c r="I499" s="277"/>
      <c r="J499" s="277"/>
      <c r="K499" s="277"/>
      <c r="L499" s="277"/>
      <c r="M499" s="277"/>
      <c r="N499" s="277"/>
      <c r="O499" s="277"/>
      <c r="P499" s="48"/>
      <c r="Q499" s="142"/>
      <c r="R499" s="278"/>
      <c r="S499" s="278"/>
      <c r="T499" s="278"/>
      <c r="U499" s="278"/>
      <c r="V499" s="279"/>
      <c r="W499" s="191" t="s">
        <v>165</v>
      </c>
      <c r="X499" s="191"/>
      <c r="Y499" s="48"/>
      <c r="Z499" s="48"/>
      <c r="AA499" s="48"/>
      <c r="AB499" s="48"/>
      <c r="AC499" s="48"/>
      <c r="AD499" s="48"/>
      <c r="AE499" s="48"/>
      <c r="AF499" s="48"/>
      <c r="AG499" s="48"/>
      <c r="AH499" s="48"/>
      <c r="AI499" s="48"/>
      <c r="AJ499" s="48"/>
      <c r="AK499" s="48"/>
      <c r="AL499" s="48"/>
      <c r="AM499" s="48"/>
      <c r="AN499" s="48"/>
      <c r="AO499" s="48"/>
      <c r="AP499" s="48"/>
      <c r="AQ499" s="15"/>
      <c r="AR499" s="15"/>
      <c r="AS499" s="15"/>
      <c r="AT499" s="15"/>
      <c r="AU499" s="1"/>
      <c r="AV499" s="1"/>
      <c r="AW499" s="1"/>
      <c r="AX499" s="1"/>
      <c r="AY499" s="1"/>
      <c r="AZ499" s="1"/>
      <c r="BA499" s="1"/>
      <c r="BB499" s="1"/>
      <c r="BC499" s="1"/>
      <c r="BD499" s="1"/>
    </row>
    <row r="500" spans="1:56" ht="2.25" customHeight="1" x14ac:dyDescent="0.25">
      <c r="A500" s="3"/>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15"/>
      <c r="AR500" s="15"/>
      <c r="AS500" s="15"/>
      <c r="AT500" s="15"/>
      <c r="AU500" s="1"/>
      <c r="AV500" s="1"/>
      <c r="AW500" s="1"/>
      <c r="AX500" s="1"/>
      <c r="AY500" s="1"/>
      <c r="AZ500" s="1"/>
      <c r="BA500" s="1"/>
      <c r="BB500" s="1"/>
      <c r="BC500" s="1"/>
      <c r="BD500" s="1"/>
    </row>
    <row r="501" spans="1:56" ht="15" customHeight="1" x14ac:dyDescent="0.25">
      <c r="A501" s="3"/>
      <c r="B501" s="276" t="s">
        <v>196</v>
      </c>
      <c r="C501" s="277"/>
      <c r="D501" s="277"/>
      <c r="E501" s="277"/>
      <c r="F501" s="277"/>
      <c r="G501" s="277"/>
      <c r="H501" s="277"/>
      <c r="I501" s="277"/>
      <c r="J501" s="277"/>
      <c r="K501" s="277"/>
      <c r="L501" s="277"/>
      <c r="M501" s="277"/>
      <c r="N501" s="277"/>
      <c r="O501" s="277"/>
      <c r="P501" s="48"/>
      <c r="Q501" s="142"/>
      <c r="R501" s="278"/>
      <c r="S501" s="278"/>
      <c r="T501" s="278"/>
      <c r="U501" s="278"/>
      <c r="V501" s="279"/>
      <c r="W501" s="191" t="s">
        <v>165</v>
      </c>
      <c r="X501" s="191"/>
      <c r="Y501" s="48"/>
      <c r="Z501" s="48"/>
      <c r="AA501" s="48"/>
      <c r="AB501" s="48"/>
      <c r="AC501" s="48"/>
      <c r="AD501" s="48"/>
      <c r="AE501" s="48"/>
      <c r="AF501" s="48"/>
      <c r="AG501" s="48"/>
      <c r="AH501" s="48"/>
      <c r="AI501" s="48"/>
      <c r="AJ501" s="48"/>
      <c r="AK501" s="48"/>
      <c r="AL501" s="48"/>
      <c r="AM501" s="48"/>
      <c r="AN501" s="48"/>
      <c r="AO501" s="48"/>
      <c r="AP501" s="48"/>
      <c r="AQ501" s="15"/>
      <c r="AR501" s="15"/>
      <c r="AS501" s="15"/>
      <c r="AT501" s="15"/>
      <c r="AU501" s="1"/>
      <c r="AV501" s="1"/>
      <c r="AW501" s="1"/>
      <c r="AX501" s="1"/>
      <c r="AY501" s="1"/>
      <c r="AZ501" s="1"/>
      <c r="BA501" s="1"/>
      <c r="BB501" s="1"/>
      <c r="BC501" s="1"/>
      <c r="BD501" s="1"/>
    </row>
    <row r="502" spans="1:56" ht="2.25" customHeight="1" x14ac:dyDescent="0.25">
      <c r="A502" s="3"/>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15"/>
      <c r="AR502" s="15"/>
      <c r="AS502" s="15"/>
      <c r="AT502" s="15"/>
      <c r="AU502" s="1"/>
      <c r="AV502" s="1"/>
      <c r="AW502" s="1"/>
      <c r="AX502" s="1"/>
      <c r="AY502" s="1"/>
      <c r="AZ502" s="1"/>
      <c r="BA502" s="1"/>
      <c r="BB502" s="1"/>
      <c r="BC502" s="1"/>
      <c r="BD502" s="1"/>
    </row>
    <row r="503" spans="1:56" ht="15" customHeight="1" x14ac:dyDescent="0.25">
      <c r="A503" s="3"/>
      <c r="B503" s="276" t="s">
        <v>197</v>
      </c>
      <c r="C503" s="277"/>
      <c r="D503" s="277"/>
      <c r="E503" s="277"/>
      <c r="F503" s="277"/>
      <c r="G503" s="277"/>
      <c r="H503" s="277"/>
      <c r="I503" s="277"/>
      <c r="J503" s="277"/>
      <c r="K503" s="277"/>
      <c r="L503" s="277"/>
      <c r="M503" s="277"/>
      <c r="N503" s="277"/>
      <c r="O503" s="277"/>
      <c r="P503" s="48"/>
      <c r="Q503" s="142"/>
      <c r="R503" s="278"/>
      <c r="S503" s="278"/>
      <c r="T503" s="278"/>
      <c r="U503" s="278"/>
      <c r="V503" s="279"/>
      <c r="W503" s="191" t="s">
        <v>165</v>
      </c>
      <c r="X503" s="191"/>
      <c r="Y503" s="48"/>
      <c r="Z503" s="48"/>
      <c r="AA503" s="48"/>
      <c r="AB503" s="48"/>
      <c r="AC503" s="48"/>
      <c r="AD503" s="48"/>
      <c r="AE503" s="48"/>
      <c r="AF503" s="48"/>
      <c r="AG503" s="48"/>
      <c r="AH503" s="48"/>
      <c r="AI503" s="48"/>
      <c r="AJ503" s="48"/>
      <c r="AK503" s="48"/>
      <c r="AL503" s="48"/>
      <c r="AM503" s="48"/>
      <c r="AN503" s="48"/>
      <c r="AO503" s="48"/>
      <c r="AP503" s="48"/>
      <c r="AQ503" s="15"/>
      <c r="AR503" s="15"/>
      <c r="AS503" s="15"/>
      <c r="AT503" s="15"/>
      <c r="AU503" s="1"/>
      <c r="AV503" s="1"/>
      <c r="AW503" s="1"/>
      <c r="AX503" s="1"/>
      <c r="AY503" s="1"/>
      <c r="AZ503" s="1"/>
      <c r="BA503" s="1"/>
      <c r="BB503" s="1"/>
      <c r="BC503" s="1"/>
      <c r="BD503" s="1"/>
    </row>
    <row r="504" spans="1:56" ht="2.25" customHeight="1" x14ac:dyDescent="0.25">
      <c r="A504" s="3"/>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15"/>
      <c r="AR504" s="15"/>
      <c r="AS504" s="15"/>
      <c r="AT504" s="15"/>
      <c r="AU504" s="1"/>
      <c r="AV504" s="1"/>
      <c r="AW504" s="1"/>
      <c r="AX504" s="1"/>
      <c r="AY504" s="1"/>
      <c r="AZ504" s="1"/>
      <c r="BA504" s="1"/>
      <c r="BB504" s="1"/>
      <c r="BC504" s="1"/>
      <c r="BD504" s="1"/>
    </row>
    <row r="505" spans="1:56" ht="15" customHeight="1" x14ac:dyDescent="0.25">
      <c r="A505" s="3"/>
      <c r="B505" s="276" t="s">
        <v>198</v>
      </c>
      <c r="C505" s="277"/>
      <c r="D505" s="277"/>
      <c r="E505" s="277"/>
      <c r="F505" s="277"/>
      <c r="G505" s="277"/>
      <c r="H505" s="277"/>
      <c r="I505" s="277"/>
      <c r="J505" s="277"/>
      <c r="K505" s="277"/>
      <c r="L505" s="277"/>
      <c r="M505" s="277"/>
      <c r="N505" s="277"/>
      <c r="O505" s="277"/>
      <c r="P505" s="48"/>
      <c r="Q505" s="142"/>
      <c r="R505" s="278"/>
      <c r="S505" s="278"/>
      <c r="T505" s="278"/>
      <c r="U505" s="278"/>
      <c r="V505" s="279"/>
      <c r="W505" s="191" t="s">
        <v>165</v>
      </c>
      <c r="X505" s="191"/>
      <c r="Y505" s="48"/>
      <c r="Z505" s="48"/>
      <c r="AA505" s="48"/>
      <c r="AB505" s="48"/>
      <c r="AC505" s="48"/>
      <c r="AD505" s="48"/>
      <c r="AE505" s="48"/>
      <c r="AF505" s="48"/>
      <c r="AG505" s="48"/>
      <c r="AH505" s="48"/>
      <c r="AI505" s="48"/>
      <c r="AJ505" s="48"/>
      <c r="AK505" s="48"/>
      <c r="AL505" s="48"/>
      <c r="AM505" s="48"/>
      <c r="AN505" s="48"/>
      <c r="AO505" s="48"/>
      <c r="AP505" s="48"/>
      <c r="AQ505" s="15"/>
      <c r="AR505" s="15"/>
      <c r="AS505" s="15"/>
      <c r="AT505" s="15"/>
      <c r="AU505" s="1"/>
      <c r="AV505" s="1"/>
      <c r="AW505" s="1"/>
      <c r="AX505" s="1"/>
      <c r="AY505" s="1"/>
      <c r="AZ505" s="1"/>
      <c r="BA505" s="1"/>
      <c r="BB505" s="1"/>
      <c r="BC505" s="1"/>
      <c r="BD505" s="1"/>
    </row>
    <row r="506" spans="1:56" ht="2.25" customHeight="1" x14ac:dyDescent="0.25">
      <c r="A506" s="3"/>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15"/>
      <c r="AR506" s="15"/>
      <c r="AS506" s="15"/>
      <c r="AT506" s="15"/>
      <c r="AU506" s="1"/>
      <c r="AV506" s="1"/>
      <c r="AW506" s="1"/>
      <c r="AX506" s="1"/>
      <c r="AY506" s="1"/>
      <c r="AZ506" s="1"/>
      <c r="BA506" s="1"/>
      <c r="BB506" s="1"/>
      <c r="BC506" s="1"/>
      <c r="BD506" s="1"/>
    </row>
    <row r="507" spans="1:56" ht="15" customHeight="1" x14ac:dyDescent="0.25">
      <c r="A507" s="3"/>
      <c r="B507" s="276" t="s">
        <v>199</v>
      </c>
      <c r="C507" s="277"/>
      <c r="D507" s="277"/>
      <c r="E507" s="277"/>
      <c r="F507" s="277"/>
      <c r="G507" s="277"/>
      <c r="H507" s="277"/>
      <c r="I507" s="277"/>
      <c r="J507" s="277"/>
      <c r="K507" s="277"/>
      <c r="L507" s="277"/>
      <c r="M507" s="277"/>
      <c r="N507" s="277"/>
      <c r="O507" s="277"/>
      <c r="P507" s="48"/>
      <c r="Q507" s="142"/>
      <c r="R507" s="278"/>
      <c r="S507" s="278"/>
      <c r="T507" s="278"/>
      <c r="U507" s="278"/>
      <c r="V507" s="279"/>
      <c r="W507" s="191" t="s">
        <v>165</v>
      </c>
      <c r="X507" s="191"/>
      <c r="Y507" s="48"/>
      <c r="Z507" s="48"/>
      <c r="AA507" s="48"/>
      <c r="AB507" s="48"/>
      <c r="AC507" s="48"/>
      <c r="AD507" s="48"/>
      <c r="AE507" s="48"/>
      <c r="AF507" s="48"/>
      <c r="AG507" s="48"/>
      <c r="AH507" s="48"/>
      <c r="AI507" s="48"/>
      <c r="AJ507" s="48"/>
      <c r="AK507" s="48"/>
      <c r="AL507" s="48"/>
      <c r="AM507" s="48"/>
      <c r="AN507" s="48"/>
      <c r="AO507" s="48"/>
      <c r="AP507" s="48"/>
      <c r="AQ507" s="15"/>
      <c r="AR507" s="15"/>
      <c r="AS507" s="15"/>
      <c r="AT507" s="15"/>
      <c r="AU507" s="1"/>
      <c r="AV507" s="1"/>
      <c r="AW507" s="1"/>
      <c r="AX507" s="1"/>
      <c r="AY507" s="1"/>
      <c r="AZ507" s="1"/>
      <c r="BA507" s="1"/>
      <c r="BB507" s="1"/>
      <c r="BC507" s="1"/>
      <c r="BD507" s="1"/>
    </row>
    <row r="508" spans="1:56" ht="15" customHeight="1" x14ac:dyDescent="0.25">
      <c r="A508" s="3"/>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15"/>
      <c r="AR508" s="15"/>
      <c r="AS508" s="15"/>
      <c r="AT508" s="15"/>
      <c r="AU508" s="1"/>
      <c r="AV508" s="1"/>
      <c r="AW508" s="1"/>
      <c r="AX508" s="1"/>
      <c r="AY508" s="1"/>
      <c r="AZ508" s="1"/>
      <c r="BA508" s="1"/>
      <c r="BB508" s="1"/>
      <c r="BC508" s="1"/>
      <c r="BD508" s="1"/>
    </row>
    <row r="509" spans="1:56" ht="15" customHeight="1" x14ac:dyDescent="0.25">
      <c r="A509" s="3">
        <v>48</v>
      </c>
      <c r="B509" s="280" t="s">
        <v>200</v>
      </c>
      <c r="C509" s="277"/>
      <c r="D509" s="277"/>
      <c r="E509" s="277"/>
      <c r="F509" s="277"/>
      <c r="G509" s="277"/>
      <c r="H509" s="277"/>
      <c r="I509" s="277"/>
      <c r="J509" s="277"/>
      <c r="K509" s="277"/>
      <c r="L509" s="277"/>
      <c r="M509" s="277"/>
      <c r="N509" s="277"/>
      <c r="O509" s="277"/>
      <c r="P509" s="277"/>
      <c r="Q509" s="277"/>
      <c r="R509" s="277"/>
      <c r="S509" s="277"/>
      <c r="T509" s="277"/>
      <c r="U509" s="277"/>
      <c r="V509" s="277"/>
      <c r="W509" s="277"/>
      <c r="X509" s="277"/>
      <c r="Y509" s="277"/>
      <c r="Z509" s="277"/>
      <c r="AA509" s="277"/>
      <c r="AB509" s="277"/>
      <c r="AC509" s="277"/>
      <c r="AD509" s="277"/>
      <c r="AE509" s="277"/>
      <c r="AF509" s="277"/>
      <c r="AG509" s="277"/>
      <c r="AH509" s="277"/>
      <c r="AI509" s="277"/>
      <c r="AJ509" s="277"/>
      <c r="AK509" s="277"/>
      <c r="AL509" s="277"/>
      <c r="AM509" s="277"/>
      <c r="AN509" s="277"/>
      <c r="AO509" s="277"/>
      <c r="AP509" s="277"/>
      <c r="AQ509" s="15"/>
      <c r="AR509" s="15"/>
      <c r="AS509" s="15"/>
      <c r="AT509" s="15"/>
      <c r="AU509" s="1"/>
      <c r="AV509" s="1"/>
      <c r="AW509" s="1"/>
      <c r="AX509" s="1"/>
      <c r="AY509" s="1"/>
      <c r="AZ509" s="1"/>
      <c r="BA509" s="1"/>
      <c r="BB509" s="1"/>
      <c r="BC509" s="1"/>
      <c r="BD509" s="1"/>
    </row>
    <row r="510" spans="1:56" ht="2.25" customHeight="1" x14ac:dyDescent="0.25">
      <c r="A510" s="3"/>
      <c r="B510" s="58"/>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15"/>
      <c r="AR510" s="15"/>
      <c r="AS510" s="15"/>
      <c r="AT510" s="15"/>
      <c r="AU510" s="1"/>
      <c r="AV510" s="1"/>
      <c r="AW510" s="1"/>
      <c r="AX510" s="1"/>
      <c r="AY510" s="1"/>
      <c r="AZ510" s="1"/>
      <c r="BA510" s="1"/>
      <c r="BB510" s="1"/>
      <c r="BC510" s="1"/>
      <c r="BD510" s="1"/>
    </row>
    <row r="511" spans="1:56" ht="15" customHeight="1" x14ac:dyDescent="0.25">
      <c r="A511" s="3"/>
      <c r="B511" s="289" t="s">
        <v>174</v>
      </c>
      <c r="C511" s="191"/>
      <c r="D511" s="191"/>
      <c r="E511" s="191"/>
      <c r="F511" s="191"/>
      <c r="G511" s="191"/>
      <c r="H511" s="191"/>
      <c r="I511" s="191"/>
      <c r="J511" s="191"/>
      <c r="K511" s="191"/>
      <c r="L511" s="191"/>
      <c r="M511" s="191"/>
      <c r="N511" s="191"/>
      <c r="O511" s="191"/>
      <c r="P511" s="48"/>
      <c r="Q511" s="142"/>
      <c r="R511" s="278"/>
      <c r="S511" s="278"/>
      <c r="T511" s="278"/>
      <c r="U511" s="278"/>
      <c r="V511" s="279"/>
      <c r="W511" s="191" t="s">
        <v>165</v>
      </c>
      <c r="X511" s="191"/>
      <c r="Y511" s="48"/>
      <c r="Z511" s="48"/>
      <c r="AA511" s="48"/>
      <c r="AB511" s="48"/>
      <c r="AC511" s="48"/>
      <c r="AD511" s="48"/>
      <c r="AE511" s="48"/>
      <c r="AF511" s="48"/>
      <c r="AG511" s="48"/>
      <c r="AH511" s="48"/>
      <c r="AI511" s="48"/>
      <c r="AJ511" s="48"/>
      <c r="AK511" s="48"/>
      <c r="AL511" s="48"/>
      <c r="AM511" s="48"/>
      <c r="AN511" s="48"/>
      <c r="AO511" s="48"/>
      <c r="AP511" s="48"/>
      <c r="AQ511" s="15"/>
      <c r="AR511" s="15"/>
      <c r="AS511" s="15"/>
      <c r="AT511" s="15"/>
      <c r="AU511" s="1"/>
      <c r="AV511" s="1"/>
      <c r="AW511" s="1"/>
      <c r="AX511" s="1"/>
      <c r="AY511" s="1"/>
      <c r="AZ511" s="1"/>
      <c r="BA511" s="1"/>
      <c r="BB511" s="1"/>
      <c r="BC511" s="1"/>
      <c r="BD511" s="1"/>
    </row>
    <row r="512" spans="1:56" ht="2.25" customHeight="1" x14ac:dyDescent="0.25">
      <c r="A512" s="3"/>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15"/>
      <c r="AR512" s="15"/>
      <c r="AS512" s="15"/>
      <c r="AT512" s="15"/>
      <c r="AU512" s="1"/>
      <c r="AV512" s="1"/>
      <c r="AW512" s="1"/>
      <c r="AX512" s="1"/>
      <c r="AY512" s="1"/>
      <c r="AZ512" s="1"/>
      <c r="BA512" s="1"/>
      <c r="BB512" s="1"/>
      <c r="BC512" s="1"/>
      <c r="BD512" s="1"/>
    </row>
    <row r="513" spans="1:56" ht="15" customHeight="1" x14ac:dyDescent="0.25">
      <c r="A513" s="3"/>
      <c r="B513" s="289" t="s">
        <v>175</v>
      </c>
      <c r="C513" s="191"/>
      <c r="D513" s="191"/>
      <c r="E513" s="191"/>
      <c r="F513" s="191"/>
      <c r="G513" s="191"/>
      <c r="H513" s="191"/>
      <c r="I513" s="191"/>
      <c r="J513" s="191"/>
      <c r="K513" s="191"/>
      <c r="L513" s="191"/>
      <c r="M513" s="191"/>
      <c r="N513" s="191"/>
      <c r="O513" s="191"/>
      <c r="P513" s="48"/>
      <c r="Q513" s="142"/>
      <c r="R513" s="278"/>
      <c r="S513" s="278"/>
      <c r="T513" s="278"/>
      <c r="U513" s="278"/>
      <c r="V513" s="279"/>
      <c r="W513" s="191" t="s">
        <v>165</v>
      </c>
      <c r="X513" s="191"/>
      <c r="Y513" s="48"/>
      <c r="Z513" s="48"/>
      <c r="AA513" s="48"/>
      <c r="AB513" s="48"/>
      <c r="AC513" s="48"/>
      <c r="AD513" s="48"/>
      <c r="AE513" s="48"/>
      <c r="AF513" s="48"/>
      <c r="AG513" s="48"/>
      <c r="AH513" s="48"/>
      <c r="AI513" s="48"/>
      <c r="AJ513" s="48"/>
      <c r="AK513" s="48"/>
      <c r="AL513" s="48"/>
      <c r="AM513" s="48"/>
      <c r="AN513" s="48"/>
      <c r="AO513" s="48"/>
      <c r="AP513" s="48"/>
      <c r="AQ513" s="15"/>
      <c r="AR513" s="15"/>
      <c r="AS513" s="15"/>
      <c r="AT513" s="15"/>
      <c r="AU513" s="1"/>
      <c r="AV513" s="1"/>
      <c r="AW513" s="1"/>
      <c r="AX513" s="1"/>
      <c r="AY513" s="1"/>
      <c r="AZ513" s="1"/>
      <c r="BA513" s="1"/>
      <c r="BB513" s="1"/>
      <c r="BC513" s="1"/>
      <c r="BD513" s="1"/>
    </row>
    <row r="514" spans="1:56" ht="2.25" customHeight="1" x14ac:dyDescent="0.25">
      <c r="A514" s="3"/>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15"/>
      <c r="AR514" s="15"/>
      <c r="AS514" s="15"/>
      <c r="AT514" s="15"/>
      <c r="AU514" s="1"/>
      <c r="AV514" s="1"/>
      <c r="AW514" s="1"/>
      <c r="AX514" s="1"/>
      <c r="AY514" s="1"/>
      <c r="AZ514" s="1"/>
      <c r="BA514" s="1"/>
      <c r="BB514" s="1"/>
      <c r="BC514" s="1"/>
      <c r="BD514" s="1"/>
    </row>
    <row r="515" spans="1:56" ht="15" customHeight="1" x14ac:dyDescent="0.25">
      <c r="A515" s="3"/>
      <c r="B515" s="289" t="s">
        <v>173</v>
      </c>
      <c r="C515" s="191"/>
      <c r="D515" s="191"/>
      <c r="E515" s="191"/>
      <c r="F515" s="191"/>
      <c r="G515" s="191"/>
      <c r="H515" s="191"/>
      <c r="I515" s="191"/>
      <c r="J515" s="191"/>
      <c r="K515" s="191"/>
      <c r="L515" s="191"/>
      <c r="M515" s="191"/>
      <c r="N515" s="191"/>
      <c r="O515" s="191"/>
      <c r="P515" s="48"/>
      <c r="Q515" s="142"/>
      <c r="R515" s="143"/>
      <c r="S515" s="143"/>
      <c r="T515" s="143"/>
      <c r="U515" s="143"/>
      <c r="V515" s="144"/>
      <c r="W515" s="191" t="s">
        <v>165</v>
      </c>
      <c r="X515" s="191"/>
      <c r="Y515" s="48"/>
      <c r="Z515" s="48"/>
      <c r="AA515" s="48"/>
      <c r="AB515" s="48"/>
      <c r="AC515" s="48"/>
      <c r="AD515" s="48"/>
      <c r="AE515" s="48"/>
      <c r="AF515" s="48"/>
      <c r="AG515" s="48"/>
      <c r="AH515" s="48"/>
      <c r="AI515" s="48"/>
      <c r="AJ515" s="48"/>
      <c r="AK515" s="48"/>
      <c r="AL515" s="48"/>
      <c r="AM515" s="48"/>
      <c r="AN515" s="48"/>
      <c r="AO515" s="48"/>
      <c r="AP515" s="48"/>
      <c r="AQ515" s="15"/>
      <c r="AR515" s="15"/>
      <c r="AS515" s="15"/>
      <c r="AT515" s="15"/>
      <c r="AU515" s="1"/>
      <c r="AV515" s="1"/>
      <c r="AW515" s="1"/>
      <c r="AX515" s="1"/>
      <c r="AY515" s="1"/>
      <c r="AZ515" s="1"/>
      <c r="BA515" s="1"/>
      <c r="BB515" s="1"/>
      <c r="BC515" s="1"/>
      <c r="BD515" s="1"/>
    </row>
    <row r="516" spans="1:56" ht="2.25" customHeight="1" x14ac:dyDescent="0.25">
      <c r="A516" s="3"/>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15"/>
      <c r="AR516" s="15"/>
      <c r="AS516" s="15"/>
      <c r="AT516" s="15"/>
      <c r="AU516" s="1"/>
      <c r="AV516" s="1"/>
      <c r="AW516" s="1"/>
      <c r="AX516" s="1"/>
      <c r="AY516" s="1"/>
      <c r="AZ516" s="1"/>
      <c r="BA516" s="1"/>
      <c r="BB516" s="1"/>
      <c r="BC516" s="1"/>
      <c r="BD516" s="1"/>
    </row>
    <row r="517" spans="1:56" ht="15" customHeight="1" x14ac:dyDescent="0.25">
      <c r="A517" s="3"/>
      <c r="B517" s="289" t="s">
        <v>176</v>
      </c>
      <c r="C517" s="191"/>
      <c r="D517" s="191"/>
      <c r="E517" s="191"/>
      <c r="F517" s="191"/>
      <c r="G517" s="191"/>
      <c r="H517" s="191"/>
      <c r="I517" s="191"/>
      <c r="J517" s="191"/>
      <c r="K517" s="191"/>
      <c r="L517" s="191"/>
      <c r="M517" s="191"/>
      <c r="N517" s="191"/>
      <c r="O517" s="191"/>
      <c r="P517" s="48"/>
      <c r="Q517" s="142"/>
      <c r="R517" s="278"/>
      <c r="S517" s="278"/>
      <c r="T517" s="278"/>
      <c r="U517" s="278"/>
      <c r="V517" s="279"/>
      <c r="W517" s="191" t="s">
        <v>165</v>
      </c>
      <c r="X517" s="191"/>
      <c r="Y517" s="48"/>
      <c r="Z517" s="48"/>
      <c r="AA517" s="48"/>
      <c r="AB517" s="48"/>
      <c r="AC517" s="48"/>
      <c r="AD517" s="48"/>
      <c r="AE517" s="48"/>
      <c r="AF517" s="48"/>
      <c r="AG517" s="48"/>
      <c r="AH517" s="48"/>
      <c r="AI517" s="48"/>
      <c r="AJ517" s="48"/>
      <c r="AK517" s="48"/>
      <c r="AL517" s="48"/>
      <c r="AM517" s="48"/>
      <c r="AN517" s="48"/>
      <c r="AO517" s="48"/>
      <c r="AP517" s="48"/>
      <c r="AQ517" s="15"/>
      <c r="AR517" s="15"/>
      <c r="AS517" s="15"/>
      <c r="AT517" s="15"/>
      <c r="AU517" s="1"/>
      <c r="AV517" s="1"/>
      <c r="AW517" s="1"/>
      <c r="AX517" s="1"/>
      <c r="AY517" s="1"/>
      <c r="AZ517" s="1"/>
      <c r="BA517" s="1"/>
      <c r="BB517" s="1"/>
      <c r="BC517" s="1"/>
      <c r="BD517" s="1"/>
    </row>
    <row r="518" spans="1:56" ht="15" customHeight="1" x14ac:dyDescent="0.25">
      <c r="A518" s="3"/>
      <c r="B518" s="60"/>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15"/>
      <c r="AR518" s="15"/>
      <c r="AS518" s="15"/>
      <c r="AT518" s="15"/>
      <c r="AU518" s="1"/>
      <c r="AV518" s="1"/>
      <c r="AW518" s="1"/>
      <c r="AX518" s="1"/>
      <c r="AY518" s="1"/>
      <c r="AZ518" s="1"/>
      <c r="BA518" s="1"/>
      <c r="BB518" s="1"/>
      <c r="BC518" s="1"/>
      <c r="BD518" s="1"/>
    </row>
    <row r="519" spans="1:56" ht="15" customHeight="1" x14ac:dyDescent="0.25">
      <c r="A519" s="3"/>
      <c r="B519" s="169" t="s">
        <v>201</v>
      </c>
      <c r="C519" s="169"/>
      <c r="D519" s="169"/>
      <c r="E519" s="169"/>
      <c r="F519" s="169"/>
      <c r="G519" s="169"/>
      <c r="H519" s="169"/>
      <c r="I519" s="169"/>
      <c r="J519" s="169"/>
      <c r="K519" s="169"/>
      <c r="L519" s="169"/>
      <c r="M519" s="169"/>
      <c r="N519" s="169"/>
      <c r="O519" s="169"/>
      <c r="P519" s="169"/>
      <c r="Q519" s="169"/>
      <c r="R519" s="169"/>
      <c r="S519" s="169"/>
      <c r="T519" s="169"/>
      <c r="U519" s="169"/>
      <c r="V519" s="169"/>
      <c r="W519" s="169"/>
      <c r="X519" s="169"/>
      <c r="Y519" s="169"/>
      <c r="Z519" s="169"/>
      <c r="AA519" s="169"/>
      <c r="AB519" s="169"/>
      <c r="AC519" s="169"/>
      <c r="AD519" s="169"/>
      <c r="AE519" s="169"/>
      <c r="AF519" s="169"/>
      <c r="AG519" s="169"/>
      <c r="AH519" s="169"/>
      <c r="AI519" s="169"/>
      <c r="AJ519" s="169"/>
      <c r="AK519" s="169"/>
      <c r="AL519" s="169"/>
      <c r="AM519" s="169"/>
      <c r="AN519" s="169"/>
      <c r="AO519" s="169"/>
      <c r="AP519" s="170"/>
      <c r="AQ519" s="15"/>
      <c r="AR519" s="15"/>
      <c r="AS519" s="15"/>
      <c r="AT519" s="15"/>
      <c r="AU519" s="1"/>
      <c r="AV519" s="1"/>
      <c r="AW519" s="1"/>
      <c r="AX519" s="1"/>
      <c r="AY519" s="1"/>
      <c r="AZ519" s="1"/>
      <c r="BA519" s="1"/>
      <c r="BB519" s="1"/>
      <c r="BC519" s="1"/>
      <c r="BD519" s="1"/>
    </row>
    <row r="520" spans="1:56" ht="2.25" customHeight="1" x14ac:dyDescent="0.25">
      <c r="A520" s="3"/>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
      <c r="AV520" s="1"/>
      <c r="AW520" s="1"/>
      <c r="AX520" s="1"/>
      <c r="AY520" s="1"/>
      <c r="AZ520" s="1"/>
      <c r="BA520" s="1"/>
      <c r="BB520" s="1"/>
      <c r="BC520" s="1"/>
      <c r="BD520" s="1"/>
    </row>
    <row r="521" spans="1:56" ht="15" customHeight="1" x14ac:dyDescent="0.25">
      <c r="A521" s="3">
        <v>49</v>
      </c>
      <c r="B521" s="140" t="s">
        <v>202</v>
      </c>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40"/>
      <c r="AE521" s="140"/>
      <c r="AF521" s="140"/>
      <c r="AG521" s="140"/>
      <c r="AH521" s="140"/>
      <c r="AI521" s="140"/>
      <c r="AJ521" s="140"/>
      <c r="AK521" s="140"/>
      <c r="AL521" s="140"/>
      <c r="AM521" s="140"/>
      <c r="AN521" s="140"/>
      <c r="AO521" s="140"/>
      <c r="AP521" s="140"/>
      <c r="AQ521" s="15"/>
      <c r="AR521" s="15"/>
      <c r="AS521" s="15"/>
      <c r="AT521" s="15"/>
      <c r="AU521" s="1"/>
      <c r="AV521" s="1"/>
      <c r="AW521" s="1"/>
      <c r="AX521" s="1"/>
      <c r="AY521" s="1"/>
      <c r="AZ521" s="1"/>
      <c r="BA521" s="1"/>
      <c r="BB521" s="1"/>
      <c r="BC521" s="1"/>
      <c r="BD521" s="1"/>
    </row>
    <row r="522" spans="1:56" ht="15" customHeight="1" x14ac:dyDescent="0.25">
      <c r="A522" s="3"/>
      <c r="B522" s="140"/>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40"/>
      <c r="AE522" s="140"/>
      <c r="AF522" s="140"/>
      <c r="AG522" s="140"/>
      <c r="AH522" s="140"/>
      <c r="AI522" s="140"/>
      <c r="AJ522" s="140"/>
      <c r="AK522" s="140"/>
      <c r="AL522" s="140"/>
      <c r="AM522" s="140"/>
      <c r="AN522" s="140"/>
      <c r="AO522" s="140"/>
      <c r="AP522" s="140"/>
      <c r="AQ522" s="15"/>
      <c r="AR522" s="15"/>
      <c r="AS522" s="15"/>
      <c r="AT522" s="15"/>
      <c r="AU522" s="1"/>
      <c r="AV522" s="1"/>
      <c r="AW522" s="1"/>
      <c r="AX522" s="1"/>
      <c r="AY522" s="1"/>
      <c r="AZ522" s="1"/>
      <c r="BA522" s="1"/>
      <c r="BB522" s="1"/>
      <c r="BC522" s="1"/>
      <c r="BD522" s="1"/>
    </row>
    <row r="523" spans="1:56" ht="15" customHeight="1" x14ac:dyDescent="0.25">
      <c r="A523" s="3"/>
      <c r="B523" s="140"/>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40"/>
      <c r="AE523" s="140"/>
      <c r="AF523" s="140"/>
      <c r="AG523" s="140"/>
      <c r="AH523" s="140"/>
      <c r="AI523" s="140"/>
      <c r="AJ523" s="140"/>
      <c r="AK523" s="140"/>
      <c r="AL523" s="140"/>
      <c r="AM523" s="140"/>
      <c r="AN523" s="140"/>
      <c r="AO523" s="140"/>
      <c r="AP523" s="140"/>
      <c r="AQ523" s="15"/>
      <c r="AR523" s="15"/>
      <c r="AS523" s="15"/>
      <c r="AT523" s="15"/>
      <c r="AU523" s="1"/>
      <c r="AV523" s="1"/>
      <c r="AW523" s="1"/>
      <c r="AX523" s="1"/>
      <c r="AY523" s="1"/>
      <c r="AZ523" s="1"/>
      <c r="BA523" s="1"/>
      <c r="BB523" s="1"/>
      <c r="BC523" s="1"/>
      <c r="BD523" s="1"/>
    </row>
    <row r="524" spans="1:56" ht="15" customHeight="1" x14ac:dyDescent="0.25">
      <c r="A524" s="15"/>
      <c r="B524" s="101" t="s">
        <v>203</v>
      </c>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c r="AH524" s="101"/>
      <c r="AI524" s="101"/>
      <c r="AJ524" s="101"/>
      <c r="AK524" s="101"/>
      <c r="AL524" s="101"/>
      <c r="AM524" s="101"/>
      <c r="AN524" s="101"/>
      <c r="AO524" s="101"/>
      <c r="AP524" s="101"/>
      <c r="AQ524" s="15"/>
      <c r="AR524" s="15"/>
      <c r="AS524" s="15"/>
      <c r="AT524" s="15"/>
      <c r="AU524" s="1"/>
      <c r="AV524" s="1"/>
      <c r="AW524" s="1"/>
      <c r="AX524" s="1"/>
      <c r="AY524" s="1"/>
      <c r="AZ524" s="1"/>
      <c r="BA524" s="1"/>
      <c r="BB524" s="1"/>
      <c r="BC524" s="1"/>
      <c r="BD524" s="1"/>
    </row>
    <row r="525" spans="1:56" ht="15" customHeight="1" x14ac:dyDescent="0.25">
      <c r="A525" s="15"/>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c r="AH525" s="101"/>
      <c r="AI525" s="101"/>
      <c r="AJ525" s="101"/>
      <c r="AK525" s="101"/>
      <c r="AL525" s="101"/>
      <c r="AM525" s="101"/>
      <c r="AN525" s="101"/>
      <c r="AO525" s="101"/>
      <c r="AP525" s="101"/>
      <c r="AQ525" s="15"/>
      <c r="AR525" s="15"/>
      <c r="AS525" s="15"/>
      <c r="AT525" s="15"/>
      <c r="AU525" s="1"/>
      <c r="AV525" s="1"/>
      <c r="AW525" s="1"/>
      <c r="AX525" s="1"/>
      <c r="AY525" s="1"/>
      <c r="AZ525" s="1"/>
      <c r="BA525" s="1"/>
      <c r="BB525" s="1"/>
      <c r="BC525" s="1"/>
      <c r="BD525" s="1"/>
    </row>
    <row r="526" spans="1:56" ht="15" customHeight="1" x14ac:dyDescent="0.25">
      <c r="A526" s="15"/>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c r="AH526" s="101"/>
      <c r="AI526" s="101"/>
      <c r="AJ526" s="101"/>
      <c r="AK526" s="101"/>
      <c r="AL526" s="101"/>
      <c r="AM526" s="101"/>
      <c r="AN526" s="101"/>
      <c r="AO526" s="101"/>
      <c r="AP526" s="101"/>
      <c r="AQ526" s="15"/>
      <c r="AR526" s="15"/>
      <c r="AS526" s="15"/>
      <c r="AT526" s="15"/>
      <c r="AU526" s="1"/>
      <c r="AV526" s="1"/>
      <c r="AW526" s="1"/>
      <c r="AX526" s="1"/>
      <c r="AY526" s="1"/>
      <c r="AZ526" s="1"/>
      <c r="BA526" s="1"/>
      <c r="BB526" s="1"/>
      <c r="BC526" s="1"/>
      <c r="BD526" s="1"/>
    </row>
    <row r="527" spans="1:56" ht="15" customHeight="1" x14ac:dyDescent="0.25">
      <c r="A527" s="15"/>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c r="AH527" s="101"/>
      <c r="AI527" s="101"/>
      <c r="AJ527" s="101"/>
      <c r="AK527" s="101"/>
      <c r="AL527" s="101"/>
      <c r="AM527" s="101"/>
      <c r="AN527" s="101"/>
      <c r="AO527" s="101"/>
      <c r="AP527" s="101"/>
      <c r="AQ527" s="15"/>
      <c r="AR527" s="15"/>
      <c r="AS527" s="15"/>
      <c r="AT527" s="15"/>
      <c r="AU527" s="1"/>
      <c r="AV527" s="1"/>
      <c r="AW527" s="1"/>
      <c r="AX527" s="1"/>
      <c r="AY527" s="1"/>
      <c r="AZ527" s="1"/>
      <c r="BA527" s="1"/>
      <c r="BB527" s="1"/>
      <c r="BC527" s="1"/>
      <c r="BD527" s="1"/>
    </row>
    <row r="528" spans="1:56" ht="15" customHeight="1" x14ac:dyDescent="0.25">
      <c r="A528" s="15"/>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c r="AH528" s="101"/>
      <c r="AI528" s="101"/>
      <c r="AJ528" s="101"/>
      <c r="AK528" s="101"/>
      <c r="AL528" s="101"/>
      <c r="AM528" s="101"/>
      <c r="AN528" s="101"/>
      <c r="AO528" s="101"/>
      <c r="AP528" s="101"/>
      <c r="AQ528" s="15"/>
      <c r="AR528" s="15"/>
      <c r="AS528" s="15"/>
      <c r="AT528" s="15"/>
      <c r="AU528" s="1"/>
      <c r="AV528" s="1"/>
      <c r="AW528" s="1"/>
      <c r="AX528" s="1"/>
      <c r="AY528" s="1"/>
      <c r="AZ528" s="1"/>
      <c r="BA528" s="1"/>
      <c r="BB528" s="1"/>
      <c r="BC528" s="1"/>
      <c r="BD528" s="1"/>
    </row>
    <row r="529" spans="1:56" ht="15" customHeight="1" x14ac:dyDescent="0.25">
      <c r="A529" s="15"/>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c r="AH529" s="101"/>
      <c r="AI529" s="101"/>
      <c r="AJ529" s="101"/>
      <c r="AK529" s="101"/>
      <c r="AL529" s="101"/>
      <c r="AM529" s="101"/>
      <c r="AN529" s="101"/>
      <c r="AO529" s="101"/>
      <c r="AP529" s="101"/>
      <c r="AQ529" s="15"/>
      <c r="AR529" s="15"/>
      <c r="AS529" s="15"/>
      <c r="AT529" s="15"/>
      <c r="AU529" s="1"/>
      <c r="AV529" s="1"/>
      <c r="AW529" s="1"/>
      <c r="AX529" s="1"/>
      <c r="AY529" s="1"/>
      <c r="AZ529" s="1"/>
      <c r="BA529" s="1"/>
      <c r="BB529" s="1"/>
      <c r="BC529" s="1"/>
      <c r="BD529" s="1"/>
    </row>
    <row r="530" spans="1:56" ht="15" customHeight="1" x14ac:dyDescent="0.25">
      <c r="A530" s="3"/>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c r="AH530" s="101"/>
      <c r="AI530" s="101"/>
      <c r="AJ530" s="101"/>
      <c r="AK530" s="101"/>
      <c r="AL530" s="101"/>
      <c r="AM530" s="101"/>
      <c r="AN530" s="101"/>
      <c r="AO530" s="101"/>
      <c r="AP530" s="101"/>
      <c r="AQ530" s="15"/>
      <c r="AR530" s="15"/>
      <c r="AS530" s="15"/>
      <c r="AT530" s="15"/>
      <c r="AU530" s="1"/>
      <c r="AV530" s="1"/>
      <c r="AW530" s="1"/>
      <c r="AX530" s="1"/>
      <c r="AY530" s="1"/>
      <c r="AZ530" s="1"/>
      <c r="BA530" s="1"/>
      <c r="BB530" s="1"/>
      <c r="BC530" s="1"/>
      <c r="BD530" s="1"/>
    </row>
    <row r="531" spans="1:56" ht="24.9" customHeight="1" x14ac:dyDescent="0.25">
      <c r="A531" s="3"/>
      <c r="B531" s="15"/>
      <c r="C531" s="15"/>
      <c r="D531" s="15"/>
      <c r="E531" s="15"/>
      <c r="F531" s="15"/>
      <c r="G531" s="15"/>
      <c r="H531" s="15"/>
      <c r="I531" s="275" t="s">
        <v>182</v>
      </c>
      <c r="J531" s="284"/>
      <c r="K531" s="284"/>
      <c r="L531" s="284"/>
      <c r="M531" s="284"/>
      <c r="N531" s="284"/>
      <c r="O531" s="284"/>
      <c r="P531" s="284"/>
      <c r="Q531" s="15"/>
      <c r="R531" s="275" t="s">
        <v>183</v>
      </c>
      <c r="S531" s="275"/>
      <c r="T531" s="275"/>
      <c r="U531" s="275"/>
      <c r="V531" s="285" t="s">
        <v>184</v>
      </c>
      <c r="W531" s="285"/>
      <c r="X531" s="285"/>
      <c r="Y531" s="285"/>
      <c r="Z531" s="285"/>
      <c r="AA531" s="285"/>
      <c r="AB531" s="285"/>
      <c r="AC531" s="285"/>
      <c r="AD531" s="285"/>
      <c r="AE531" s="285"/>
      <c r="AF531" s="285"/>
      <c r="AG531" s="275" t="s">
        <v>204</v>
      </c>
      <c r="AH531" s="275"/>
      <c r="AI531" s="275"/>
      <c r="AJ531" s="275"/>
      <c r="AK531" s="275"/>
      <c r="AL531" s="275"/>
      <c r="AM531" s="275"/>
      <c r="AN531" s="275"/>
      <c r="AO531" s="136"/>
      <c r="AP531" s="136"/>
      <c r="AQ531" s="15"/>
      <c r="AR531" s="15"/>
      <c r="AS531" s="15"/>
      <c r="AT531" s="15"/>
      <c r="AU531" s="1"/>
      <c r="AV531" s="1"/>
      <c r="AW531" s="1"/>
      <c r="AX531" s="1"/>
      <c r="AY531" s="1"/>
      <c r="AZ531" s="1"/>
      <c r="BA531" s="1"/>
      <c r="BB531" s="1"/>
      <c r="BC531" s="1"/>
      <c r="BD531" s="1"/>
    </row>
    <row r="532" spans="1:56" ht="2.25" customHeight="1" x14ac:dyDescent="0.3">
      <c r="A532" s="24"/>
      <c r="B532" s="28"/>
      <c r="C532" s="28"/>
      <c r="D532" s="28"/>
      <c r="E532" s="28"/>
      <c r="F532" s="28"/>
      <c r="G532" s="28"/>
      <c r="H532" s="28"/>
      <c r="I532" s="28"/>
      <c r="J532" s="28"/>
      <c r="K532" s="28"/>
      <c r="L532" s="28"/>
      <c r="M532" s="28"/>
      <c r="N532" s="28"/>
      <c r="O532" s="28"/>
      <c r="P532" s="28"/>
      <c r="Q532" s="28"/>
      <c r="R532" s="6"/>
      <c r="S532" s="6"/>
      <c r="T532" s="6"/>
      <c r="U532" s="6"/>
      <c r="V532" s="7"/>
      <c r="W532" s="7"/>
      <c r="X532" s="7"/>
      <c r="Y532" s="7"/>
      <c r="Z532" s="7"/>
      <c r="AA532" s="7"/>
      <c r="AB532" s="7"/>
      <c r="AC532" s="7"/>
      <c r="AD532" s="7"/>
      <c r="AE532" s="7"/>
      <c r="AF532" s="7"/>
      <c r="AG532" s="28"/>
      <c r="AH532" s="28"/>
      <c r="AI532" s="28"/>
      <c r="AJ532" s="28"/>
      <c r="AK532" s="28"/>
      <c r="AL532" s="28"/>
      <c r="AM532" s="28"/>
      <c r="AN532" s="28"/>
      <c r="AO532" s="28"/>
      <c r="AP532" s="28"/>
      <c r="AQ532" s="15"/>
      <c r="AR532" s="15"/>
      <c r="AS532" s="15"/>
      <c r="AT532" s="15"/>
      <c r="AU532" s="1"/>
      <c r="AV532" s="1"/>
      <c r="AW532" s="1"/>
      <c r="AX532" s="1"/>
      <c r="AY532" s="1"/>
      <c r="AZ532" s="1"/>
      <c r="BA532" s="1"/>
      <c r="BB532" s="1"/>
      <c r="BC532" s="1"/>
      <c r="BD532" s="1"/>
    </row>
    <row r="533" spans="1:56" ht="15" customHeight="1" x14ac:dyDescent="0.3">
      <c r="A533" s="24"/>
      <c r="B533" s="132" t="s">
        <v>205</v>
      </c>
      <c r="C533" s="132"/>
      <c r="D533" s="132"/>
      <c r="E533" s="132"/>
      <c r="F533" s="132"/>
      <c r="G533" s="132"/>
      <c r="H533" s="132"/>
      <c r="I533" s="142"/>
      <c r="J533" s="143"/>
      <c r="K533" s="143"/>
      <c r="L533" s="143"/>
      <c r="M533" s="143"/>
      <c r="N533" s="144"/>
      <c r="O533" s="117" t="s">
        <v>165</v>
      </c>
      <c r="P533" s="136"/>
      <c r="Q533" s="28"/>
      <c r="R533" s="281"/>
      <c r="S533" s="282"/>
      <c r="T533" s="282"/>
      <c r="U533" s="283"/>
      <c r="V533" s="28"/>
      <c r="W533" s="28"/>
      <c r="X533" s="28"/>
      <c r="Y533" s="271">
        <f>IF(R533=0,I533,IF(R533&lt;1920,I533*0.7,IF(R533&lt;1970,I533*0.9,I533)))</f>
        <v>0</v>
      </c>
      <c r="Z533" s="272"/>
      <c r="AA533" s="272"/>
      <c r="AB533" s="272"/>
      <c r="AC533" s="272"/>
      <c r="AD533" s="273"/>
      <c r="AE533" s="117" t="s">
        <v>165</v>
      </c>
      <c r="AF533" s="136"/>
      <c r="AG533" s="286"/>
      <c r="AH533" s="287"/>
      <c r="AI533" s="287"/>
      <c r="AJ533" s="287"/>
      <c r="AK533" s="287"/>
      <c r="AL533" s="287"/>
      <c r="AM533" s="287"/>
      <c r="AN533" s="288"/>
      <c r="AO533" s="136" t="s">
        <v>206</v>
      </c>
      <c r="AP533" s="136"/>
      <c r="AQ533" s="15"/>
      <c r="AR533" s="15"/>
      <c r="AS533" s="15"/>
      <c r="AT533" s="15"/>
      <c r="AU533" s="1"/>
      <c r="AV533" s="1"/>
      <c r="AW533" s="1"/>
      <c r="AX533" s="1"/>
      <c r="AY533" s="1"/>
      <c r="AZ533" s="1"/>
      <c r="BA533" s="1"/>
      <c r="BB533" s="1"/>
      <c r="BC533" s="1"/>
      <c r="BD533" s="1"/>
    </row>
    <row r="534" spans="1:56" ht="2.25" customHeight="1" x14ac:dyDescent="0.25">
      <c r="A534" s="3"/>
      <c r="B534" s="15"/>
      <c r="C534" s="15"/>
      <c r="D534" s="15"/>
      <c r="E534" s="15"/>
      <c r="F534" s="15"/>
      <c r="G534" s="15"/>
      <c r="H534" s="15"/>
      <c r="I534" s="48"/>
      <c r="J534" s="48"/>
      <c r="K534" s="48"/>
      <c r="L534" s="48"/>
      <c r="M534" s="48"/>
      <c r="N534" s="48"/>
      <c r="O534" s="15"/>
      <c r="P534" s="15"/>
      <c r="Q534" s="15"/>
      <c r="R534" s="22"/>
      <c r="S534" s="22"/>
      <c r="T534" s="22"/>
      <c r="U534" s="22"/>
      <c r="V534" s="50"/>
      <c r="W534" s="50"/>
      <c r="X534" s="50"/>
      <c r="Y534" s="81"/>
      <c r="Z534" s="81"/>
      <c r="AA534" s="81"/>
      <c r="AB534" s="81"/>
      <c r="AC534" s="81"/>
      <c r="AD534" s="81"/>
      <c r="AE534" s="19"/>
      <c r="AF534" s="19"/>
      <c r="AG534" s="48"/>
      <c r="AH534" s="48"/>
      <c r="AI534" s="48"/>
      <c r="AJ534" s="48"/>
      <c r="AK534" s="48"/>
      <c r="AL534" s="48"/>
      <c r="AM534" s="48"/>
      <c r="AN534" s="48"/>
      <c r="AO534" s="15"/>
      <c r="AP534" s="15"/>
      <c r="AQ534" s="15"/>
      <c r="AR534" s="15"/>
      <c r="AS534" s="15"/>
      <c r="AT534" s="15"/>
      <c r="AU534" s="1"/>
      <c r="AV534" s="1"/>
      <c r="AW534" s="1"/>
      <c r="AX534" s="1"/>
      <c r="AY534" s="1"/>
      <c r="AZ534" s="1"/>
      <c r="BA534" s="1"/>
      <c r="BB534" s="1"/>
      <c r="BC534" s="1"/>
      <c r="BD534" s="1"/>
    </row>
    <row r="535" spans="1:56" ht="15" customHeight="1" x14ac:dyDescent="0.3">
      <c r="A535" s="24"/>
      <c r="B535" s="132" t="s">
        <v>207</v>
      </c>
      <c r="C535" s="132"/>
      <c r="D535" s="132"/>
      <c r="E535" s="132"/>
      <c r="F535" s="132"/>
      <c r="G535" s="132"/>
      <c r="H535" s="132"/>
      <c r="I535" s="142"/>
      <c r="J535" s="143"/>
      <c r="K535" s="143"/>
      <c r="L535" s="143"/>
      <c r="M535" s="143"/>
      <c r="N535" s="144"/>
      <c r="O535" s="136" t="s">
        <v>165</v>
      </c>
      <c r="P535" s="136"/>
      <c r="Q535" s="28"/>
      <c r="R535" s="281"/>
      <c r="S535" s="282"/>
      <c r="T535" s="282"/>
      <c r="U535" s="283"/>
      <c r="V535" s="28"/>
      <c r="W535" s="28"/>
      <c r="X535" s="28"/>
      <c r="Y535" s="271">
        <f>IF(R535=0,I535,IF(R535&lt;1920,I535*0.7,IF(R535&lt;1970,I535*0.9,I535)))</f>
        <v>0</v>
      </c>
      <c r="Z535" s="272"/>
      <c r="AA535" s="272"/>
      <c r="AB535" s="272"/>
      <c r="AC535" s="272"/>
      <c r="AD535" s="273"/>
      <c r="AE535" s="117" t="s">
        <v>165</v>
      </c>
      <c r="AF535" s="136"/>
      <c r="AG535" s="286"/>
      <c r="AH535" s="287"/>
      <c r="AI535" s="287"/>
      <c r="AJ535" s="287"/>
      <c r="AK535" s="287"/>
      <c r="AL535" s="287"/>
      <c r="AM535" s="287"/>
      <c r="AN535" s="288"/>
      <c r="AO535" s="136" t="s">
        <v>206</v>
      </c>
      <c r="AP535" s="136"/>
      <c r="AQ535" s="15"/>
      <c r="AR535" s="15"/>
      <c r="AS535" s="15"/>
      <c r="AT535" s="15"/>
      <c r="AU535" s="1"/>
      <c r="AV535" s="1"/>
      <c r="AW535" s="1"/>
      <c r="AX535" s="1"/>
      <c r="AY535" s="1"/>
      <c r="AZ535" s="1"/>
      <c r="BA535" s="1"/>
      <c r="BB535" s="1"/>
      <c r="BC535" s="1"/>
      <c r="BD535" s="1"/>
    </row>
    <row r="536" spans="1:56" ht="2.25" customHeight="1" x14ac:dyDescent="0.25">
      <c r="A536" s="3"/>
      <c r="B536" s="15"/>
      <c r="C536" s="15"/>
      <c r="D536" s="15"/>
      <c r="E536" s="15"/>
      <c r="F536" s="15"/>
      <c r="G536" s="15"/>
      <c r="H536" s="15"/>
      <c r="I536" s="48"/>
      <c r="J536" s="48"/>
      <c r="K536" s="48"/>
      <c r="L536" s="48"/>
      <c r="M536" s="48"/>
      <c r="N536" s="48"/>
      <c r="O536" s="15"/>
      <c r="P536" s="15"/>
      <c r="Q536" s="15"/>
      <c r="R536" s="22"/>
      <c r="S536" s="22"/>
      <c r="T536" s="22"/>
      <c r="U536" s="22"/>
      <c r="V536" s="50"/>
      <c r="W536" s="50"/>
      <c r="X536" s="50"/>
      <c r="Y536" s="81"/>
      <c r="Z536" s="81"/>
      <c r="AA536" s="81"/>
      <c r="AB536" s="81"/>
      <c r="AC536" s="81"/>
      <c r="AD536" s="81"/>
      <c r="AE536" s="19"/>
      <c r="AF536" s="19"/>
      <c r="AG536" s="15"/>
      <c r="AH536" s="15"/>
      <c r="AI536" s="15"/>
      <c r="AJ536" s="15"/>
      <c r="AK536" s="15"/>
      <c r="AL536" s="15"/>
      <c r="AM536" s="15"/>
      <c r="AN536" s="15"/>
      <c r="AO536" s="15"/>
      <c r="AP536" s="15"/>
      <c r="AQ536" s="15"/>
      <c r="AR536" s="15"/>
      <c r="AS536" s="15"/>
      <c r="AT536" s="15"/>
      <c r="AU536" s="1"/>
      <c r="AV536" s="1"/>
      <c r="AW536" s="1"/>
      <c r="AX536" s="1"/>
      <c r="AY536" s="1"/>
      <c r="AZ536" s="1"/>
      <c r="BA536" s="1"/>
      <c r="BB536" s="1"/>
      <c r="BC536" s="1"/>
      <c r="BD536" s="1"/>
    </row>
    <row r="537" spans="1:56" ht="15" customHeight="1" x14ac:dyDescent="0.25">
      <c r="A537" s="3"/>
      <c r="B537" s="132" t="s">
        <v>208</v>
      </c>
      <c r="C537" s="132"/>
      <c r="D537" s="132"/>
      <c r="E537" s="132"/>
      <c r="F537" s="132"/>
      <c r="G537" s="132"/>
      <c r="H537" s="132"/>
      <c r="I537" s="142"/>
      <c r="J537" s="143"/>
      <c r="K537" s="143"/>
      <c r="L537" s="143"/>
      <c r="M537" s="143"/>
      <c r="N537" s="144"/>
      <c r="O537" s="136" t="s">
        <v>165</v>
      </c>
      <c r="P537" s="136"/>
      <c r="Q537" s="15"/>
      <c r="R537" s="281"/>
      <c r="S537" s="282"/>
      <c r="T537" s="282"/>
      <c r="U537" s="283"/>
      <c r="V537" s="15"/>
      <c r="W537" s="15"/>
      <c r="X537" s="15"/>
      <c r="Y537" s="271">
        <f>IF(R537=0,I537,IF(R537&lt;1920,I537*0.7,IF(R537&lt;1970,I537*0.9,I537)))</f>
        <v>0</v>
      </c>
      <c r="Z537" s="272"/>
      <c r="AA537" s="272"/>
      <c r="AB537" s="272"/>
      <c r="AC537" s="272"/>
      <c r="AD537" s="273"/>
      <c r="AE537" s="117" t="s">
        <v>165</v>
      </c>
      <c r="AF537" s="136"/>
      <c r="AG537" s="292">
        <f>IF((I533+I535+I537)&lt;&gt;0,I537/(I533+I535+I537)*(AG533+AG535),0)</f>
        <v>0</v>
      </c>
      <c r="AH537" s="293"/>
      <c r="AI537" s="293"/>
      <c r="AJ537" s="293"/>
      <c r="AK537" s="293"/>
      <c r="AL537" s="293"/>
      <c r="AM537" s="293"/>
      <c r="AN537" s="294"/>
      <c r="AO537" s="136" t="s">
        <v>206</v>
      </c>
      <c r="AP537" s="136"/>
      <c r="AQ537" s="15"/>
      <c r="AR537" s="15"/>
      <c r="AS537" s="15"/>
      <c r="AT537" s="15"/>
      <c r="AU537" s="1"/>
      <c r="AV537" s="1"/>
      <c r="AW537" s="1"/>
      <c r="AX537" s="1"/>
      <c r="AY537" s="1"/>
      <c r="AZ537" s="1"/>
      <c r="BA537" s="1"/>
      <c r="BB537" s="1"/>
      <c r="BC537" s="1"/>
      <c r="BD537" s="1"/>
    </row>
    <row r="538" spans="1:56" ht="15" customHeight="1" x14ac:dyDescent="0.25">
      <c r="A538" s="3"/>
      <c r="B538" s="17"/>
      <c r="C538" s="16"/>
      <c r="D538" s="16"/>
      <c r="E538" s="16"/>
      <c r="F538" s="16"/>
      <c r="G538" s="16"/>
      <c r="H538" s="16"/>
      <c r="I538" s="71"/>
      <c r="J538" s="71"/>
      <c r="K538" s="71"/>
      <c r="L538" s="71"/>
      <c r="M538" s="71"/>
      <c r="N538" s="71"/>
      <c r="O538" s="15"/>
      <c r="P538" s="15"/>
      <c r="Q538" s="15"/>
      <c r="R538" s="10"/>
      <c r="S538" s="10"/>
      <c r="T538" s="10"/>
      <c r="U538" s="10"/>
      <c r="V538" s="15"/>
      <c r="W538" s="15"/>
      <c r="X538" s="15"/>
      <c r="Y538" s="11"/>
      <c r="Z538" s="11"/>
      <c r="AA538" s="11"/>
      <c r="AB538" s="11"/>
      <c r="AC538" s="11"/>
      <c r="AD538" s="11"/>
      <c r="AE538" s="23"/>
      <c r="AF538" s="15"/>
      <c r="AG538" s="12"/>
      <c r="AH538" s="12"/>
      <c r="AI538" s="12"/>
      <c r="AJ538" s="12"/>
      <c r="AK538" s="12"/>
      <c r="AL538" s="12"/>
      <c r="AM538" s="12"/>
      <c r="AN538" s="12"/>
      <c r="AO538" s="15"/>
      <c r="AP538" s="15"/>
      <c r="AQ538" s="15"/>
      <c r="AR538" s="15"/>
      <c r="AS538" s="15"/>
      <c r="AT538" s="15"/>
      <c r="AU538" s="1"/>
      <c r="AV538" s="1"/>
      <c r="AW538" s="1"/>
      <c r="AX538" s="1"/>
      <c r="AY538" s="1"/>
      <c r="AZ538" s="1"/>
      <c r="BA538" s="1"/>
      <c r="BB538" s="1"/>
      <c r="BC538" s="1"/>
      <c r="BD538" s="1"/>
    </row>
    <row r="539" spans="1:56" ht="15" customHeight="1" x14ac:dyDescent="0.25">
      <c r="A539" s="3">
        <v>50</v>
      </c>
      <c r="B539" s="150" t="s">
        <v>209</v>
      </c>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c r="AA539" s="150"/>
      <c r="AB539" s="150"/>
      <c r="AC539" s="150"/>
      <c r="AD539" s="150"/>
      <c r="AE539" s="150"/>
      <c r="AF539" s="150"/>
      <c r="AG539" s="150"/>
      <c r="AH539" s="150"/>
      <c r="AI539" s="150"/>
      <c r="AJ539" s="150"/>
      <c r="AK539" s="150"/>
      <c r="AL539" s="150"/>
      <c r="AM539" s="150"/>
      <c r="AN539" s="150"/>
      <c r="AO539" s="150"/>
      <c r="AP539" s="150"/>
      <c r="AQ539" s="15"/>
      <c r="AR539" s="15"/>
      <c r="AS539" s="15"/>
      <c r="AT539" s="15"/>
      <c r="AU539" s="1"/>
      <c r="AV539" s="1"/>
      <c r="AW539" s="1"/>
      <c r="AX539" s="1"/>
      <c r="AY539" s="1"/>
      <c r="AZ539" s="1"/>
      <c r="BA539" s="1"/>
      <c r="BB539" s="1"/>
      <c r="BC539" s="1"/>
      <c r="BD539" s="1"/>
    </row>
    <row r="540" spans="1:56" ht="15" customHeight="1" x14ac:dyDescent="0.25">
      <c r="A540" s="3"/>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c r="AA540" s="150"/>
      <c r="AB540" s="150"/>
      <c r="AC540" s="150"/>
      <c r="AD540" s="150"/>
      <c r="AE540" s="150"/>
      <c r="AF540" s="150"/>
      <c r="AG540" s="150"/>
      <c r="AH540" s="150"/>
      <c r="AI540" s="150"/>
      <c r="AJ540" s="150"/>
      <c r="AK540" s="150"/>
      <c r="AL540" s="150"/>
      <c r="AM540" s="150"/>
      <c r="AN540" s="150"/>
      <c r="AO540" s="150"/>
      <c r="AP540" s="150"/>
      <c r="AQ540" s="15"/>
      <c r="AR540" s="15"/>
      <c r="AS540" s="15"/>
      <c r="AT540" s="15"/>
      <c r="AU540" s="1"/>
      <c r="AV540" s="1"/>
      <c r="AW540" s="1"/>
      <c r="AX540" s="1"/>
      <c r="AY540" s="1"/>
      <c r="AZ540" s="1"/>
      <c r="BA540" s="1"/>
      <c r="BB540" s="1"/>
      <c r="BC540" s="1"/>
      <c r="BD540" s="1"/>
    </row>
    <row r="541" spans="1:56" ht="15" customHeight="1" x14ac:dyDescent="0.25">
      <c r="A541" s="3"/>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
      <c r="AV541" s="1"/>
      <c r="AW541" s="1"/>
      <c r="AX541" s="1"/>
      <c r="AY541" s="1"/>
      <c r="AZ541" s="1"/>
      <c r="BA541" s="1"/>
      <c r="BB541" s="1"/>
      <c r="BC541" s="1"/>
      <c r="BD541" s="1"/>
    </row>
    <row r="542" spans="1:56" ht="15" customHeight="1" x14ac:dyDescent="0.25">
      <c r="A542" s="3"/>
      <c r="B542" s="15"/>
      <c r="C542" s="15"/>
      <c r="D542" s="15"/>
      <c r="E542" s="15"/>
      <c r="F542" s="15"/>
      <c r="G542" s="15"/>
      <c r="H542" s="15"/>
      <c r="I542" s="120" t="s">
        <v>182</v>
      </c>
      <c r="J542" s="128"/>
      <c r="K542" s="128"/>
      <c r="L542" s="128"/>
      <c r="M542" s="128"/>
      <c r="N542" s="128"/>
      <c r="O542" s="128"/>
      <c r="P542" s="128"/>
      <c r="Q542" s="23"/>
      <c r="R542" s="129" t="s">
        <v>183</v>
      </c>
      <c r="S542" s="128"/>
      <c r="T542" s="128"/>
      <c r="U542" s="128"/>
      <c r="V542" s="19"/>
      <c r="W542" s="120" t="s">
        <v>184</v>
      </c>
      <c r="X542" s="130"/>
      <c r="Y542" s="130"/>
      <c r="Z542" s="130"/>
      <c r="AA542" s="130"/>
      <c r="AB542" s="130"/>
      <c r="AC542" s="130"/>
      <c r="AD542" s="130"/>
      <c r="AE542" s="130"/>
      <c r="AF542" s="128"/>
      <c r="AG542" s="128"/>
      <c r="AH542" s="15"/>
      <c r="AI542" s="13"/>
      <c r="AJ542" s="16"/>
      <c r="AK542" s="16"/>
      <c r="AL542" s="16"/>
      <c r="AM542" s="16"/>
      <c r="AN542" s="16"/>
      <c r="AO542" s="16"/>
      <c r="AP542" s="16"/>
      <c r="AQ542" s="16"/>
      <c r="AR542" s="15"/>
      <c r="AS542" s="15"/>
      <c r="AT542" s="15"/>
      <c r="AU542" s="1"/>
      <c r="AV542" s="1"/>
      <c r="AW542" s="1"/>
      <c r="AX542" s="1"/>
      <c r="AY542" s="1"/>
      <c r="AZ542" s="1"/>
      <c r="BA542" s="1"/>
      <c r="BB542" s="1"/>
      <c r="BC542" s="1"/>
      <c r="BD542" s="1"/>
    </row>
    <row r="543" spans="1:56" ht="15" customHeight="1" x14ac:dyDescent="0.25">
      <c r="A543" s="3"/>
      <c r="B543" s="15"/>
      <c r="C543" s="15"/>
      <c r="D543" s="15"/>
      <c r="E543" s="15"/>
      <c r="F543" s="15"/>
      <c r="G543" s="15"/>
      <c r="H543" s="15"/>
      <c r="I543" s="128"/>
      <c r="J543" s="128"/>
      <c r="K543" s="128"/>
      <c r="L543" s="128"/>
      <c r="M543" s="128"/>
      <c r="N543" s="128"/>
      <c r="O543" s="128"/>
      <c r="P543" s="128"/>
      <c r="Q543" s="23"/>
      <c r="R543" s="128"/>
      <c r="S543" s="128"/>
      <c r="T543" s="128"/>
      <c r="U543" s="128"/>
      <c r="V543" s="19"/>
      <c r="W543" s="130"/>
      <c r="X543" s="130"/>
      <c r="Y543" s="130"/>
      <c r="Z543" s="130"/>
      <c r="AA543" s="130"/>
      <c r="AB543" s="130"/>
      <c r="AC543" s="130"/>
      <c r="AD543" s="130"/>
      <c r="AE543" s="130"/>
      <c r="AF543" s="128"/>
      <c r="AG543" s="128"/>
      <c r="AH543" s="15"/>
      <c r="AI543" s="16"/>
      <c r="AJ543" s="16"/>
      <c r="AK543" s="16"/>
      <c r="AL543" s="16"/>
      <c r="AM543" s="16"/>
      <c r="AN543" s="16"/>
      <c r="AO543" s="16"/>
      <c r="AP543" s="16"/>
      <c r="AQ543" s="16"/>
      <c r="AR543" s="15"/>
      <c r="AS543" s="15"/>
      <c r="AT543" s="15"/>
      <c r="AU543" s="1"/>
      <c r="AV543" s="1"/>
      <c r="AW543" s="1"/>
      <c r="AX543" s="1"/>
      <c r="AY543" s="1"/>
      <c r="AZ543" s="1"/>
      <c r="BA543" s="1"/>
      <c r="BB543" s="1"/>
      <c r="BC543" s="1"/>
      <c r="BD543" s="1"/>
    </row>
    <row r="544" spans="1:56" ht="2.25" customHeight="1" x14ac:dyDescent="0.25">
      <c r="A544" s="3"/>
      <c r="B544" s="15"/>
      <c r="C544" s="15"/>
      <c r="D544" s="15"/>
      <c r="E544" s="15"/>
      <c r="F544" s="15"/>
      <c r="G544" s="15"/>
      <c r="H544" s="15"/>
      <c r="I544" s="15"/>
      <c r="J544" s="15"/>
      <c r="K544" s="15"/>
      <c r="L544" s="15"/>
      <c r="M544" s="15"/>
      <c r="N544" s="15"/>
      <c r="O544" s="15"/>
      <c r="P544" s="15"/>
      <c r="Q544" s="15"/>
      <c r="R544" s="22"/>
      <c r="S544" s="22"/>
      <c r="T544" s="22"/>
      <c r="U544" s="22"/>
      <c r="V544" s="50"/>
      <c r="W544" s="50"/>
      <c r="X544" s="50"/>
      <c r="Y544" s="50"/>
      <c r="Z544" s="50"/>
      <c r="AA544" s="50"/>
      <c r="AB544" s="50"/>
      <c r="AC544" s="50"/>
      <c r="AD544" s="50"/>
      <c r="AE544" s="19"/>
      <c r="AF544" s="19"/>
      <c r="AG544" s="15"/>
      <c r="AH544" s="15"/>
      <c r="AI544" s="15"/>
      <c r="AJ544" s="15"/>
      <c r="AK544" s="15"/>
      <c r="AL544" s="15"/>
      <c r="AM544" s="15"/>
      <c r="AN544" s="15"/>
      <c r="AO544" s="15"/>
      <c r="AP544" s="15"/>
      <c r="AQ544" s="15"/>
      <c r="AR544" s="15"/>
      <c r="AS544" s="15"/>
      <c r="AT544" s="15"/>
      <c r="AU544" s="1"/>
      <c r="AV544" s="1"/>
      <c r="AW544" s="1"/>
      <c r="AX544" s="1"/>
      <c r="AY544" s="1"/>
      <c r="AZ544" s="1"/>
      <c r="BA544" s="1"/>
      <c r="BB544" s="1"/>
      <c r="BC544" s="1"/>
      <c r="BD544" s="1"/>
    </row>
    <row r="545" spans="1:56" ht="15" customHeight="1" x14ac:dyDescent="0.25">
      <c r="A545" s="3"/>
      <c r="B545" s="141" t="s">
        <v>205</v>
      </c>
      <c r="C545" s="141"/>
      <c r="D545" s="141"/>
      <c r="E545" s="141"/>
      <c r="F545" s="141"/>
      <c r="G545" s="141"/>
      <c r="H545" s="299"/>
      <c r="I545" s="142"/>
      <c r="J545" s="143"/>
      <c r="K545" s="143"/>
      <c r="L545" s="143"/>
      <c r="M545" s="143"/>
      <c r="N545" s="144"/>
      <c r="O545" s="118" t="s">
        <v>165</v>
      </c>
      <c r="P545" s="118"/>
      <c r="Q545" s="23"/>
      <c r="R545" s="281"/>
      <c r="S545" s="282"/>
      <c r="T545" s="282"/>
      <c r="U545" s="283"/>
      <c r="V545" s="15"/>
      <c r="W545" s="23"/>
      <c r="X545" s="23"/>
      <c r="Y545" s="23"/>
      <c r="Z545" s="271">
        <f>IF(R545=0,I545,IF(R545&lt;1920,I545*0.7,IF(R545&lt;1970,I545*0.9,I545)))</f>
        <v>0</v>
      </c>
      <c r="AA545" s="272"/>
      <c r="AB545" s="272"/>
      <c r="AC545" s="272"/>
      <c r="AD545" s="272"/>
      <c r="AE545" s="273"/>
      <c r="AF545" s="118" t="s">
        <v>165</v>
      </c>
      <c r="AG545" s="118"/>
      <c r="AH545" s="15"/>
      <c r="AI545" s="15"/>
      <c r="AJ545" s="15"/>
      <c r="AK545" s="15"/>
      <c r="AL545" s="15"/>
      <c r="AM545" s="15"/>
      <c r="AN545" s="15"/>
      <c r="AO545" s="15"/>
      <c r="AP545" s="15"/>
      <c r="AQ545" s="15"/>
      <c r="AR545" s="15"/>
      <c r="AS545" s="15"/>
      <c r="AT545" s="15"/>
      <c r="AU545" s="1"/>
      <c r="AV545" s="1"/>
      <c r="AW545" s="1"/>
      <c r="AX545" s="1"/>
      <c r="AY545" s="1"/>
      <c r="AZ545" s="1"/>
      <c r="BA545" s="1"/>
      <c r="BB545" s="1"/>
      <c r="BC545" s="1"/>
      <c r="BD545" s="1"/>
    </row>
    <row r="546" spans="1:56" ht="2.25" customHeight="1" x14ac:dyDescent="0.25">
      <c r="A546" s="3"/>
      <c r="B546" s="15"/>
      <c r="C546" s="15"/>
      <c r="D546" s="15"/>
      <c r="E546" s="15"/>
      <c r="F546" s="15"/>
      <c r="G546" s="15"/>
      <c r="H546" s="15"/>
      <c r="I546" s="48"/>
      <c r="J546" s="48"/>
      <c r="K546" s="48"/>
      <c r="L546" s="48"/>
      <c r="M546" s="48"/>
      <c r="N546" s="48"/>
      <c r="O546" s="15"/>
      <c r="P546" s="15"/>
      <c r="Q546" s="15"/>
      <c r="R546" s="22"/>
      <c r="S546" s="22"/>
      <c r="T546" s="22"/>
      <c r="U546" s="22"/>
      <c r="V546" s="50"/>
      <c r="W546" s="50"/>
      <c r="X546" s="50"/>
      <c r="Y546" s="50"/>
      <c r="Z546" s="81"/>
      <c r="AA546" s="81"/>
      <c r="AB546" s="81"/>
      <c r="AC546" s="81"/>
      <c r="AD546" s="81"/>
      <c r="AE546" s="82"/>
      <c r="AF546" s="19"/>
      <c r="AG546" s="15"/>
      <c r="AH546" s="15"/>
      <c r="AI546" s="15"/>
      <c r="AJ546" s="15"/>
      <c r="AK546" s="15"/>
      <c r="AL546" s="15"/>
      <c r="AM546" s="15"/>
      <c r="AN546" s="15"/>
      <c r="AO546" s="15"/>
      <c r="AP546" s="15"/>
      <c r="AQ546" s="15"/>
      <c r="AR546" s="15"/>
      <c r="AS546" s="15"/>
      <c r="AT546" s="15"/>
      <c r="AU546" s="1"/>
      <c r="AV546" s="1"/>
      <c r="AW546" s="1"/>
      <c r="AX546" s="1"/>
      <c r="AY546" s="1"/>
      <c r="AZ546" s="1"/>
      <c r="BA546" s="1"/>
      <c r="BB546" s="1"/>
      <c r="BC546" s="1"/>
      <c r="BD546" s="1"/>
    </row>
    <row r="547" spans="1:56" ht="15" customHeight="1" x14ac:dyDescent="0.25">
      <c r="A547" s="3"/>
      <c r="B547" s="141" t="s">
        <v>207</v>
      </c>
      <c r="C547" s="141"/>
      <c r="D547" s="141"/>
      <c r="E547" s="141"/>
      <c r="F547" s="141"/>
      <c r="G547" s="141"/>
      <c r="H547" s="299"/>
      <c r="I547" s="142"/>
      <c r="J547" s="143"/>
      <c r="K547" s="143"/>
      <c r="L547" s="143"/>
      <c r="M547" s="143"/>
      <c r="N547" s="144"/>
      <c r="O547" s="118" t="s">
        <v>165</v>
      </c>
      <c r="P547" s="118"/>
      <c r="Q547" s="23"/>
      <c r="R547" s="296"/>
      <c r="S547" s="297"/>
      <c r="T547" s="297"/>
      <c r="U547" s="298"/>
      <c r="V547" s="15"/>
      <c r="W547" s="23"/>
      <c r="X547" s="23"/>
      <c r="Y547" s="15"/>
      <c r="Z547" s="271">
        <f>IF(R547=0,I547,IF(R547&lt;1920,I547*0.7,IF(R547&lt;1970,I547*0.9,I547)))</f>
        <v>0</v>
      </c>
      <c r="AA547" s="272"/>
      <c r="AB547" s="272"/>
      <c r="AC547" s="272"/>
      <c r="AD547" s="272"/>
      <c r="AE547" s="273"/>
      <c r="AF547" s="118" t="s">
        <v>165</v>
      </c>
      <c r="AG547" s="118"/>
      <c r="AH547" s="15"/>
      <c r="AI547" s="15"/>
      <c r="AJ547" s="15"/>
      <c r="AK547" s="15"/>
      <c r="AL547" s="15"/>
      <c r="AM547" s="15"/>
      <c r="AN547" s="15"/>
      <c r="AO547" s="15"/>
      <c r="AP547" s="15"/>
      <c r="AQ547" s="15"/>
      <c r="AR547" s="15"/>
      <c r="AS547" s="15"/>
      <c r="AT547" s="15"/>
      <c r="AU547" s="1"/>
      <c r="AV547" s="1"/>
      <c r="AW547" s="1"/>
      <c r="AX547" s="1"/>
      <c r="AY547" s="1"/>
      <c r="AZ547" s="1"/>
      <c r="BA547" s="1"/>
      <c r="BB547" s="1"/>
      <c r="BC547" s="1"/>
      <c r="BD547" s="1"/>
    </row>
    <row r="548" spans="1:56" ht="2.25" customHeight="1" x14ac:dyDescent="0.25">
      <c r="A548" s="3"/>
      <c r="B548" s="15"/>
      <c r="C548" s="15"/>
      <c r="D548" s="15"/>
      <c r="E548" s="15"/>
      <c r="F548" s="15"/>
      <c r="G548" s="15"/>
      <c r="H548" s="15"/>
      <c r="I548" s="48"/>
      <c r="J548" s="48"/>
      <c r="K548" s="48"/>
      <c r="L548" s="48"/>
      <c r="M548" s="48"/>
      <c r="N548" s="48"/>
      <c r="O548" s="15"/>
      <c r="P548" s="15"/>
      <c r="Q548" s="15"/>
      <c r="R548" s="22"/>
      <c r="S548" s="22"/>
      <c r="T548" s="22"/>
      <c r="U548" s="22"/>
      <c r="V548" s="50"/>
      <c r="W548" s="50"/>
      <c r="X548" s="50"/>
      <c r="Y548" s="50"/>
      <c r="Z548" s="81"/>
      <c r="AA548" s="81"/>
      <c r="AB548" s="81"/>
      <c r="AC548" s="81"/>
      <c r="AD548" s="81"/>
      <c r="AE548" s="82"/>
      <c r="AF548" s="19"/>
      <c r="AG548" s="15"/>
      <c r="AH548" s="15"/>
      <c r="AI548" s="15"/>
      <c r="AJ548" s="15"/>
      <c r="AK548" s="15"/>
      <c r="AL548" s="15"/>
      <c r="AM548" s="15"/>
      <c r="AN548" s="15"/>
      <c r="AO548" s="15"/>
      <c r="AP548" s="15"/>
      <c r="AQ548" s="15"/>
      <c r="AR548" s="15"/>
      <c r="AS548" s="15"/>
      <c r="AT548" s="15"/>
      <c r="AU548" s="1"/>
      <c r="AV548" s="1"/>
      <c r="AW548" s="1"/>
      <c r="AX548" s="1"/>
      <c r="AY548" s="1"/>
      <c r="AZ548" s="1"/>
      <c r="BA548" s="1"/>
      <c r="BB548" s="1"/>
      <c r="BC548" s="1"/>
      <c r="BD548" s="1"/>
    </row>
    <row r="549" spans="1:56" ht="15" customHeight="1" x14ac:dyDescent="0.25">
      <c r="A549" s="3"/>
      <c r="B549" s="131" t="s">
        <v>208</v>
      </c>
      <c r="C549" s="131"/>
      <c r="D549" s="131"/>
      <c r="E549" s="131"/>
      <c r="F549" s="131"/>
      <c r="G549" s="131"/>
      <c r="H549" s="295"/>
      <c r="I549" s="142"/>
      <c r="J549" s="143"/>
      <c r="K549" s="143"/>
      <c r="L549" s="143"/>
      <c r="M549" s="143"/>
      <c r="N549" s="144"/>
      <c r="O549" s="118" t="s">
        <v>165</v>
      </c>
      <c r="P549" s="118"/>
      <c r="Q549" s="23"/>
      <c r="R549" s="296"/>
      <c r="S549" s="297"/>
      <c r="T549" s="297"/>
      <c r="U549" s="298"/>
      <c r="V549" s="15"/>
      <c r="W549" s="23"/>
      <c r="X549" s="23"/>
      <c r="Y549" s="15"/>
      <c r="Z549" s="271">
        <f>IF(R549=0,I549,IF(R549&lt;1920,I549*0.7,IF(R549&lt;1970,I549*0.9,I549)))</f>
        <v>0</v>
      </c>
      <c r="AA549" s="272"/>
      <c r="AB549" s="272"/>
      <c r="AC549" s="272"/>
      <c r="AD549" s="272"/>
      <c r="AE549" s="273"/>
      <c r="AF549" s="118" t="s">
        <v>165</v>
      </c>
      <c r="AG549" s="118"/>
      <c r="AH549" s="15"/>
      <c r="AI549" s="15"/>
      <c r="AJ549" s="15"/>
      <c r="AK549" s="15"/>
      <c r="AL549" s="15"/>
      <c r="AM549" s="15"/>
      <c r="AN549" s="15"/>
      <c r="AO549" s="15"/>
      <c r="AP549" s="15"/>
      <c r="AQ549" s="15"/>
      <c r="AR549" s="15"/>
      <c r="AS549" s="15"/>
      <c r="AT549" s="15"/>
      <c r="AU549" s="1"/>
      <c r="AV549" s="1"/>
      <c r="AW549" s="1"/>
      <c r="AX549" s="1"/>
      <c r="AY549" s="1"/>
      <c r="AZ549" s="1"/>
      <c r="BA549" s="1"/>
      <c r="BB549" s="1"/>
      <c r="BC549" s="1"/>
      <c r="BD549" s="1"/>
    </row>
    <row r="550" spans="1:56" ht="15" customHeight="1" x14ac:dyDescent="0.25">
      <c r="A550" s="3"/>
      <c r="B550" s="15"/>
      <c r="C550" s="15"/>
      <c r="D550" s="15"/>
      <c r="E550" s="15"/>
      <c r="F550" s="15"/>
      <c r="G550" s="15"/>
      <c r="H550" s="15"/>
      <c r="I550" s="15"/>
      <c r="J550" s="15"/>
      <c r="K550" s="15"/>
      <c r="L550" s="15"/>
      <c r="M550" s="15"/>
      <c r="N550" s="15"/>
      <c r="O550" s="15"/>
      <c r="P550" s="15"/>
      <c r="Q550" s="15"/>
      <c r="R550" s="22"/>
      <c r="S550" s="22"/>
      <c r="T550" s="22"/>
      <c r="U550" s="22"/>
      <c r="V550" s="50"/>
      <c r="W550" s="50"/>
      <c r="X550" s="50"/>
      <c r="Y550" s="50"/>
      <c r="Z550" s="50"/>
      <c r="AA550" s="50"/>
      <c r="AB550" s="50"/>
      <c r="AC550" s="50"/>
      <c r="AD550" s="50"/>
      <c r="AE550" s="19"/>
      <c r="AF550" s="19"/>
      <c r="AG550" s="15"/>
      <c r="AH550" s="15"/>
      <c r="AI550" s="15"/>
      <c r="AJ550" s="15"/>
      <c r="AK550" s="15"/>
      <c r="AL550" s="15"/>
      <c r="AM550" s="15"/>
      <c r="AN550" s="15"/>
      <c r="AO550" s="15"/>
      <c r="AP550" s="15"/>
      <c r="AQ550" s="15"/>
      <c r="AR550" s="15"/>
      <c r="AS550" s="15"/>
      <c r="AT550" s="15"/>
      <c r="AU550" s="1"/>
      <c r="AV550" s="1"/>
      <c r="AW550" s="1"/>
      <c r="AX550" s="1"/>
      <c r="AY550" s="1"/>
      <c r="AZ550" s="1"/>
      <c r="BA550" s="1"/>
      <c r="BB550" s="1"/>
      <c r="BC550" s="1"/>
      <c r="BD550" s="1"/>
    </row>
    <row r="551" spans="1:56" ht="15" customHeight="1" x14ac:dyDescent="0.25">
      <c r="A551" s="3">
        <v>51</v>
      </c>
      <c r="B551" s="270" t="s">
        <v>210</v>
      </c>
      <c r="C551" s="270"/>
      <c r="D551" s="270"/>
      <c r="E551" s="270"/>
      <c r="F551" s="270"/>
      <c r="G551" s="270"/>
      <c r="H551" s="270"/>
      <c r="I551" s="270"/>
      <c r="J551" s="270"/>
      <c r="K551" s="270"/>
      <c r="L551" s="270"/>
      <c r="M551" s="270"/>
      <c r="N551" s="270"/>
      <c r="O551" s="270"/>
      <c r="P551" s="270"/>
      <c r="Q551" s="270"/>
      <c r="R551" s="270"/>
      <c r="S551" s="270"/>
      <c r="T551" s="270"/>
      <c r="U551" s="270"/>
      <c r="V551" s="270"/>
      <c r="W551" s="270"/>
      <c r="X551" s="270"/>
      <c r="Y551" s="270"/>
      <c r="Z551" s="270"/>
      <c r="AA551" s="270"/>
      <c r="AB551" s="270"/>
      <c r="AC551" s="270"/>
      <c r="AD551" s="270"/>
      <c r="AE551" s="270"/>
      <c r="AF551" s="270"/>
      <c r="AG551" s="270"/>
      <c r="AH551" s="270"/>
      <c r="AI551" s="270"/>
      <c r="AJ551" s="290"/>
      <c r="AK551" s="291"/>
      <c r="AL551" s="291"/>
      <c r="AM551" s="291"/>
      <c r="AN551" s="291"/>
      <c r="AO551" s="118"/>
      <c r="AP551" s="118"/>
      <c r="AQ551" s="15"/>
      <c r="AR551" s="15"/>
      <c r="AS551" s="15"/>
      <c r="AT551" s="15"/>
      <c r="AU551" s="1"/>
      <c r="AV551" s="1"/>
      <c r="AW551" s="1"/>
      <c r="AX551" s="1"/>
      <c r="AY551" s="1"/>
      <c r="AZ551" s="1"/>
      <c r="BA551" s="1"/>
      <c r="BB551" s="1"/>
      <c r="BC551" s="1"/>
      <c r="BD551" s="1"/>
    </row>
    <row r="552" spans="1:56" ht="15" customHeight="1" x14ac:dyDescent="0.25">
      <c r="A552" s="3"/>
      <c r="B552" s="15"/>
      <c r="C552" s="15"/>
      <c r="D552" s="15"/>
      <c r="E552" s="15"/>
      <c r="F552" s="15"/>
      <c r="G552" s="15"/>
      <c r="H552" s="15"/>
      <c r="I552" s="15"/>
      <c r="J552" s="15"/>
      <c r="K552" s="15"/>
      <c r="L552" s="15"/>
      <c r="M552" s="15"/>
      <c r="N552" s="15"/>
      <c r="O552" s="15"/>
      <c r="P552" s="15"/>
      <c r="Q552" s="15"/>
      <c r="R552" s="22"/>
      <c r="S552" s="22"/>
      <c r="T552" s="22"/>
      <c r="U552" s="22"/>
      <c r="V552" s="50"/>
      <c r="W552" s="50"/>
      <c r="X552" s="50"/>
      <c r="Y552" s="50"/>
      <c r="Z552" s="50"/>
      <c r="AA552" s="50"/>
      <c r="AB552" s="50"/>
      <c r="AC552" s="50"/>
      <c r="AD552" s="50"/>
      <c r="AE552" s="19"/>
      <c r="AF552" s="19"/>
      <c r="AG552" s="15"/>
      <c r="AH552" s="15"/>
      <c r="AI552" s="15"/>
      <c r="AJ552" s="15"/>
      <c r="AK552" s="15"/>
      <c r="AL552" s="15"/>
      <c r="AM552" s="15"/>
      <c r="AN552" s="15"/>
      <c r="AO552" s="15"/>
      <c r="AP552" s="15"/>
      <c r="AQ552" s="15"/>
      <c r="AR552" s="15"/>
      <c r="AS552" s="15"/>
      <c r="AT552" s="15"/>
      <c r="AU552" s="1"/>
      <c r="AV552" s="1"/>
      <c r="AW552" s="1"/>
      <c r="AX552" s="1"/>
      <c r="AY552" s="1"/>
      <c r="AZ552" s="1"/>
      <c r="BA552" s="1"/>
      <c r="BB552" s="1"/>
      <c r="BC552" s="1"/>
      <c r="BD552" s="1"/>
    </row>
    <row r="553" spans="1:56" ht="15" customHeight="1" x14ac:dyDescent="0.25">
      <c r="A553" s="3"/>
      <c r="B553" s="173" t="s">
        <v>205</v>
      </c>
      <c r="C553" s="173"/>
      <c r="D553" s="173"/>
      <c r="E553" s="173"/>
      <c r="F553" s="173"/>
      <c r="G553" s="173"/>
      <c r="H553" s="173"/>
      <c r="I553" s="23"/>
      <c r="J553" s="271">
        <f>IF(Y533-Z545&lt;0,0,Y533-Z545)</f>
        <v>0</v>
      </c>
      <c r="K553" s="272"/>
      <c r="L553" s="272"/>
      <c r="M553" s="273"/>
      <c r="N553" s="118" t="s">
        <v>165</v>
      </c>
      <c r="O553" s="118"/>
      <c r="P553" s="23"/>
      <c r="Q553" s="23"/>
      <c r="R553" s="10"/>
      <c r="S553" s="10"/>
      <c r="T553" s="10"/>
      <c r="U553" s="10"/>
      <c r="V553" s="15"/>
      <c r="W553" s="23"/>
      <c r="X553" s="23"/>
      <c r="Y553" s="15"/>
      <c r="Z553" s="11"/>
      <c r="AA553" s="11"/>
      <c r="AB553" s="11"/>
      <c r="AC553" s="11"/>
      <c r="AD553" s="11"/>
      <c r="AE553" s="11"/>
      <c r="AF553" s="23"/>
      <c r="AG553" s="23"/>
      <c r="AH553" s="15"/>
      <c r="AI553" s="15"/>
      <c r="AJ553" s="15"/>
      <c r="AK553" s="15"/>
      <c r="AL553" s="15"/>
      <c r="AM553" s="15"/>
      <c r="AN553" s="15"/>
      <c r="AO553" s="15"/>
      <c r="AP553" s="15"/>
      <c r="AQ553" s="15"/>
      <c r="AR553" s="15"/>
      <c r="AS553" s="15"/>
      <c r="AT553" s="15"/>
      <c r="AU553" s="1"/>
      <c r="AV553" s="1"/>
      <c r="AW553" s="1"/>
      <c r="AX553" s="1"/>
      <c r="AY553" s="1"/>
      <c r="AZ553" s="1"/>
      <c r="BA553" s="1"/>
      <c r="BB553" s="1"/>
      <c r="BC553" s="1"/>
      <c r="BD553" s="1"/>
    </row>
    <row r="554" spans="1:56" ht="2.25" customHeight="1" x14ac:dyDescent="0.25">
      <c r="A554" s="3"/>
      <c r="B554" s="45"/>
      <c r="C554" s="45"/>
      <c r="D554" s="45"/>
      <c r="E554" s="45"/>
      <c r="F554" s="45"/>
      <c r="G554" s="45"/>
      <c r="H554" s="45"/>
      <c r="I554" s="45"/>
      <c r="J554" s="83"/>
      <c r="K554" s="83"/>
      <c r="L554" s="83"/>
      <c r="M554" s="83"/>
      <c r="N554" s="45"/>
      <c r="O554" s="45"/>
      <c r="P554" s="15"/>
      <c r="Q554" s="15"/>
      <c r="R554" s="22"/>
      <c r="S554" s="22"/>
      <c r="T554" s="22"/>
      <c r="U554" s="22"/>
      <c r="V554" s="50"/>
      <c r="W554" s="50"/>
      <c r="X554" s="50"/>
      <c r="Y554" s="50"/>
      <c r="Z554" s="50"/>
      <c r="AA554" s="50"/>
      <c r="AB554" s="50"/>
      <c r="AC554" s="50"/>
      <c r="AD554" s="50"/>
      <c r="AE554" s="19"/>
      <c r="AF554" s="19"/>
      <c r="AG554" s="15"/>
      <c r="AH554" s="15"/>
      <c r="AI554" s="15"/>
      <c r="AJ554" s="15"/>
      <c r="AK554" s="15"/>
      <c r="AL554" s="15"/>
      <c r="AM554" s="15"/>
      <c r="AN554" s="15"/>
      <c r="AO554" s="15"/>
      <c r="AP554" s="15"/>
      <c r="AQ554" s="15"/>
      <c r="AR554" s="15"/>
      <c r="AS554" s="15"/>
      <c r="AT554" s="15"/>
      <c r="AU554" s="1"/>
      <c r="AV554" s="1"/>
      <c r="AW554" s="1"/>
      <c r="AX554" s="1"/>
      <c r="AY554" s="1"/>
      <c r="AZ554" s="1"/>
      <c r="BA554" s="1"/>
      <c r="BB554" s="1"/>
      <c r="BC554" s="1"/>
      <c r="BD554" s="1"/>
    </row>
    <row r="555" spans="1:56" ht="15" customHeight="1" x14ac:dyDescent="0.25">
      <c r="A555" s="3"/>
      <c r="B555" s="173" t="s">
        <v>207</v>
      </c>
      <c r="C555" s="173"/>
      <c r="D555" s="173"/>
      <c r="E555" s="173"/>
      <c r="F555" s="173"/>
      <c r="G555" s="173"/>
      <c r="H555" s="173"/>
      <c r="I555" s="23"/>
      <c r="J555" s="271">
        <f>IF(Y535-Z547&lt;0,0,Y535-Z547)</f>
        <v>0</v>
      </c>
      <c r="K555" s="272"/>
      <c r="L555" s="272"/>
      <c r="M555" s="273"/>
      <c r="N555" s="118" t="s">
        <v>165</v>
      </c>
      <c r="O555" s="118"/>
      <c r="P555" s="23"/>
      <c r="Q555" s="23"/>
      <c r="R555" s="10"/>
      <c r="S555" s="10"/>
      <c r="T555" s="10"/>
      <c r="U555" s="10"/>
      <c r="V555" s="15"/>
      <c r="W555" s="23"/>
      <c r="X555" s="23"/>
      <c r="Y555" s="15"/>
      <c r="Z555" s="11"/>
      <c r="AA555" s="11"/>
      <c r="AB555" s="11"/>
      <c r="AC555" s="11"/>
      <c r="AD555" s="11"/>
      <c r="AE555" s="11"/>
      <c r="AF555" s="23"/>
      <c r="AG555" s="23"/>
      <c r="AH555" s="15"/>
      <c r="AI555" s="15"/>
      <c r="AJ555" s="15"/>
      <c r="AK555" s="15"/>
      <c r="AL555" s="15"/>
      <c r="AM555" s="15"/>
      <c r="AN555" s="15"/>
      <c r="AO555" s="15"/>
      <c r="AP555" s="15"/>
      <c r="AQ555" s="15"/>
      <c r="AR555" s="15"/>
      <c r="AS555" s="15"/>
      <c r="AT555" s="15"/>
      <c r="AU555" s="1"/>
      <c r="AV555" s="1"/>
      <c r="AW555" s="1"/>
      <c r="AX555" s="1"/>
      <c r="AY555" s="1"/>
      <c r="AZ555" s="1"/>
      <c r="BA555" s="1"/>
      <c r="BB555" s="1"/>
      <c r="BC555" s="1"/>
      <c r="BD555" s="1"/>
    </row>
    <row r="556" spans="1:56" ht="2.25" customHeight="1" x14ac:dyDescent="0.25">
      <c r="A556" s="3"/>
      <c r="B556" s="45"/>
      <c r="C556" s="45"/>
      <c r="D556" s="45"/>
      <c r="E556" s="45"/>
      <c r="F556" s="45"/>
      <c r="G556" s="45"/>
      <c r="H556" s="45"/>
      <c r="I556" s="45"/>
      <c r="J556" s="83"/>
      <c r="K556" s="83"/>
      <c r="L556" s="83"/>
      <c r="M556" s="83"/>
      <c r="N556" s="45"/>
      <c r="O556" s="45"/>
      <c r="P556" s="15"/>
      <c r="Q556" s="15"/>
      <c r="R556" s="22"/>
      <c r="S556" s="22"/>
      <c r="T556" s="22"/>
      <c r="U556" s="22"/>
      <c r="V556" s="50"/>
      <c r="W556" s="50"/>
      <c r="X556" s="50"/>
      <c r="Y556" s="50"/>
      <c r="Z556" s="50"/>
      <c r="AA556" s="50"/>
      <c r="AB556" s="50"/>
      <c r="AC556" s="50"/>
      <c r="AD556" s="50"/>
      <c r="AE556" s="19"/>
      <c r="AF556" s="19"/>
      <c r="AG556" s="15"/>
      <c r="AH556" s="15"/>
      <c r="AI556" s="15"/>
      <c r="AJ556" s="15"/>
      <c r="AK556" s="15"/>
      <c r="AL556" s="15"/>
      <c r="AM556" s="15"/>
      <c r="AN556" s="15"/>
      <c r="AO556" s="15"/>
      <c r="AP556" s="15"/>
      <c r="AQ556" s="15"/>
      <c r="AR556" s="15"/>
      <c r="AS556" s="15"/>
      <c r="AT556" s="15"/>
      <c r="AU556" s="1"/>
      <c r="AV556" s="1"/>
      <c r="AW556" s="1"/>
      <c r="AX556" s="1"/>
      <c r="AY556" s="1"/>
      <c r="AZ556" s="1"/>
      <c r="BA556" s="1"/>
      <c r="BB556" s="1"/>
      <c r="BC556" s="1"/>
      <c r="BD556" s="1"/>
    </row>
    <row r="557" spans="1:56" ht="15" customHeight="1" x14ac:dyDescent="0.25">
      <c r="A557" s="3"/>
      <c r="B557" s="173" t="s">
        <v>208</v>
      </c>
      <c r="C557" s="173"/>
      <c r="D557" s="173"/>
      <c r="E557" s="173"/>
      <c r="F557" s="173"/>
      <c r="G557" s="173"/>
      <c r="H557" s="173"/>
      <c r="I557" s="23"/>
      <c r="J557" s="271">
        <f>IF(Y537-Z549&lt;0,0,Y537-Z549)</f>
        <v>0</v>
      </c>
      <c r="K557" s="272"/>
      <c r="L557" s="272"/>
      <c r="M557" s="273"/>
      <c r="N557" s="118" t="s">
        <v>165</v>
      </c>
      <c r="O557" s="118"/>
      <c r="P557" s="23"/>
      <c r="Q557" s="23"/>
      <c r="R557" s="10"/>
      <c r="S557" s="10"/>
      <c r="T557" s="10"/>
      <c r="U557" s="10"/>
      <c r="V557" s="15"/>
      <c r="W557" s="23"/>
      <c r="X557" s="23"/>
      <c r="Y557" s="15"/>
      <c r="Z557" s="11"/>
      <c r="AA557" s="11"/>
      <c r="AB557" s="11"/>
      <c r="AC557" s="11"/>
      <c r="AD557" s="11"/>
      <c r="AE557" s="11"/>
      <c r="AF557" s="23"/>
      <c r="AG557" s="23"/>
      <c r="AH557" s="15"/>
      <c r="AI557" s="15"/>
      <c r="AJ557" s="15"/>
      <c r="AK557" s="15"/>
      <c r="AL557" s="15"/>
      <c r="AM557" s="15"/>
      <c r="AN557" s="15"/>
      <c r="AO557" s="15"/>
      <c r="AP557" s="15"/>
      <c r="AQ557" s="15"/>
      <c r="AR557" s="15"/>
      <c r="AS557" s="15"/>
      <c r="AT557" s="15"/>
      <c r="AU557" s="1"/>
      <c r="AV557" s="1"/>
      <c r="AW557" s="1"/>
      <c r="AX557" s="1"/>
      <c r="AY557" s="1"/>
      <c r="AZ557" s="1"/>
      <c r="BA557" s="1"/>
      <c r="BB557" s="1"/>
      <c r="BC557" s="1"/>
      <c r="BD557" s="1"/>
    </row>
    <row r="558" spans="1:56" ht="15" customHeight="1" x14ac:dyDescent="0.25">
      <c r="A558" s="3"/>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
      <c r="AV558" s="1"/>
      <c r="AW558" s="1"/>
      <c r="AX558" s="1"/>
      <c r="AY558" s="1"/>
      <c r="AZ558" s="1"/>
      <c r="BA558" s="1"/>
      <c r="BB558" s="1"/>
      <c r="BC558" s="1"/>
      <c r="BD558" s="1"/>
    </row>
    <row r="559" spans="1:56" ht="30.75" customHeight="1" x14ac:dyDescent="0.25">
      <c r="A559" s="3">
        <v>52</v>
      </c>
      <c r="B559" s="155" t="s">
        <v>211</v>
      </c>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c r="AO559" s="132"/>
      <c r="AP559" s="132"/>
      <c r="AQ559" s="15"/>
      <c r="AR559" s="15"/>
      <c r="AS559" s="15"/>
      <c r="AT559" s="15"/>
      <c r="AU559" s="1"/>
      <c r="AV559" s="1"/>
      <c r="AW559" s="1"/>
      <c r="AX559" s="1"/>
      <c r="AY559" s="1"/>
      <c r="AZ559" s="1"/>
      <c r="BA559" s="1"/>
      <c r="BB559" s="1"/>
      <c r="BC559" s="1"/>
      <c r="BD559" s="1"/>
    </row>
    <row r="560" spans="1:56" ht="2.25" customHeight="1" x14ac:dyDescent="0.25">
      <c r="A560" s="3"/>
      <c r="B560" s="15"/>
      <c r="C560" s="15"/>
      <c r="D560" s="15"/>
      <c r="E560" s="15"/>
      <c r="F560" s="15"/>
      <c r="G560" s="15"/>
      <c r="H560" s="15"/>
      <c r="I560" s="15"/>
      <c r="J560" s="15"/>
      <c r="K560" s="15"/>
      <c r="L560" s="15"/>
      <c r="M560" s="15"/>
      <c r="N560" s="14"/>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
      <c r="AV560" s="1"/>
      <c r="AW560" s="1"/>
      <c r="AX560" s="1"/>
      <c r="AY560" s="1"/>
      <c r="AZ560" s="1"/>
      <c r="BA560" s="1"/>
      <c r="BB560" s="1"/>
      <c r="BC560" s="1"/>
      <c r="BD560" s="1"/>
    </row>
    <row r="561" spans="1:56" ht="15" customHeight="1" x14ac:dyDescent="0.25">
      <c r="A561" s="3"/>
      <c r="B561" s="15"/>
      <c r="C561" s="15"/>
      <c r="D561" s="15"/>
      <c r="E561" s="15"/>
      <c r="F561" s="15"/>
      <c r="G561" s="15"/>
      <c r="H561" s="15"/>
      <c r="I561" s="15"/>
      <c r="J561" s="15"/>
      <c r="K561" s="15"/>
      <c r="L561" s="15"/>
      <c r="M561" s="15"/>
      <c r="N561" s="15"/>
      <c r="O561" s="15"/>
      <c r="P561" s="15"/>
      <c r="Q561" s="275" t="s">
        <v>182</v>
      </c>
      <c r="R561" s="284"/>
      <c r="S561" s="284"/>
      <c r="T561" s="284"/>
      <c r="U561" s="284"/>
      <c r="V561" s="284"/>
      <c r="W561" s="284"/>
      <c r="X561" s="284"/>
      <c r="Y561" s="15"/>
      <c r="Z561" s="275" t="s">
        <v>204</v>
      </c>
      <c r="AA561" s="275"/>
      <c r="AB561" s="275"/>
      <c r="AC561" s="275"/>
      <c r="AD561" s="275"/>
      <c r="AE561" s="275"/>
      <c r="AF561" s="275"/>
      <c r="AG561" s="275"/>
      <c r="AH561" s="136"/>
      <c r="AI561" s="136"/>
      <c r="AJ561" s="15"/>
      <c r="AK561" s="15"/>
      <c r="AL561" s="15"/>
      <c r="AM561" s="15"/>
      <c r="AN561" s="15"/>
      <c r="AO561" s="15"/>
      <c r="AP561" s="15"/>
      <c r="AQ561" s="15"/>
      <c r="AR561" s="15"/>
      <c r="AS561" s="15"/>
      <c r="AT561" s="15"/>
      <c r="AU561" s="1"/>
      <c r="AV561" s="1"/>
      <c r="AW561" s="1"/>
      <c r="AX561" s="1"/>
      <c r="AY561" s="1"/>
      <c r="AZ561" s="1"/>
      <c r="BA561" s="1"/>
      <c r="BB561" s="1"/>
      <c r="BC561" s="1"/>
      <c r="BD561" s="1"/>
    </row>
    <row r="562" spans="1:56" ht="2.25" customHeight="1" x14ac:dyDescent="0.25">
      <c r="A562" s="3"/>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
      <c r="AV562" s="1"/>
      <c r="AW562" s="1"/>
      <c r="AX562" s="1"/>
      <c r="AY562" s="1"/>
      <c r="AZ562" s="1"/>
      <c r="BA562" s="1"/>
      <c r="BB562" s="1"/>
      <c r="BC562" s="1"/>
      <c r="BD562" s="1"/>
    </row>
    <row r="563" spans="1:56" ht="15" customHeight="1" x14ac:dyDescent="0.25">
      <c r="A563" s="3"/>
      <c r="B563" s="141" t="s">
        <v>174</v>
      </c>
      <c r="C563" s="136"/>
      <c r="D563" s="136"/>
      <c r="E563" s="136"/>
      <c r="F563" s="136"/>
      <c r="G563" s="136"/>
      <c r="H563" s="136"/>
      <c r="I563" s="136"/>
      <c r="J563" s="136"/>
      <c r="K563" s="136"/>
      <c r="L563" s="136"/>
      <c r="M563" s="136"/>
      <c r="N563" s="136"/>
      <c r="O563" s="136"/>
      <c r="P563" s="15"/>
      <c r="Q563" s="142"/>
      <c r="R563" s="143"/>
      <c r="S563" s="143"/>
      <c r="T563" s="143"/>
      <c r="U563" s="143"/>
      <c r="V563" s="144"/>
      <c r="W563" s="191" t="s">
        <v>165</v>
      </c>
      <c r="X563" s="191"/>
      <c r="Y563" s="48"/>
      <c r="Z563" s="215"/>
      <c r="AA563" s="216"/>
      <c r="AB563" s="216"/>
      <c r="AC563" s="216"/>
      <c r="AD563" s="216"/>
      <c r="AE563" s="216"/>
      <c r="AF563" s="216"/>
      <c r="AG563" s="217"/>
      <c r="AH563" s="136" t="s">
        <v>206</v>
      </c>
      <c r="AI563" s="136"/>
      <c r="AJ563" s="15"/>
      <c r="AK563" s="15"/>
      <c r="AL563" s="15"/>
      <c r="AM563" s="15"/>
      <c r="AN563" s="15"/>
      <c r="AO563" s="15"/>
      <c r="AP563" s="15"/>
      <c r="AQ563" s="15"/>
      <c r="AR563" s="15"/>
      <c r="AS563" s="15"/>
      <c r="AT563" s="15"/>
      <c r="AU563" s="1"/>
      <c r="AV563" s="1"/>
      <c r="AW563" s="1"/>
      <c r="AX563" s="1"/>
      <c r="AY563" s="1"/>
      <c r="AZ563" s="1"/>
      <c r="BA563" s="1"/>
      <c r="BB563" s="1"/>
      <c r="BC563" s="1"/>
      <c r="BD563" s="1"/>
    </row>
    <row r="564" spans="1:56" ht="2.25" customHeight="1" x14ac:dyDescent="0.25">
      <c r="A564" s="3"/>
      <c r="B564" s="15"/>
      <c r="C564" s="15"/>
      <c r="D564" s="15"/>
      <c r="E564" s="15"/>
      <c r="F564" s="15"/>
      <c r="G564" s="15"/>
      <c r="H564" s="15"/>
      <c r="I564" s="15"/>
      <c r="J564" s="15"/>
      <c r="K564" s="15"/>
      <c r="L564" s="15"/>
      <c r="M564" s="15"/>
      <c r="N564" s="15"/>
      <c r="O564" s="14"/>
      <c r="P564" s="14"/>
      <c r="Q564" s="48"/>
      <c r="R564" s="48"/>
      <c r="S564" s="48"/>
      <c r="T564" s="48"/>
      <c r="U564" s="48"/>
      <c r="V564" s="48"/>
      <c r="W564" s="48"/>
      <c r="X564" s="48"/>
      <c r="Y564" s="48"/>
      <c r="Z564" s="48"/>
      <c r="AA564" s="48"/>
      <c r="AB564" s="48"/>
      <c r="AC564" s="48"/>
      <c r="AD564" s="48"/>
      <c r="AE564" s="48"/>
      <c r="AF564" s="48"/>
      <c r="AG564" s="48"/>
      <c r="AH564" s="15"/>
      <c r="AI564" s="15"/>
      <c r="AJ564" s="15"/>
      <c r="AK564" s="15"/>
      <c r="AL564" s="15"/>
      <c r="AM564" s="15"/>
      <c r="AN564" s="15"/>
      <c r="AO564" s="15"/>
      <c r="AP564" s="15"/>
      <c r="AQ564" s="15"/>
      <c r="AR564" s="15"/>
      <c r="AS564" s="15"/>
      <c r="AT564" s="15"/>
      <c r="AU564" s="1"/>
      <c r="AV564" s="1"/>
      <c r="AW564" s="1"/>
      <c r="AX564" s="1"/>
      <c r="AY564" s="1"/>
      <c r="AZ564" s="1"/>
      <c r="BA564" s="1"/>
      <c r="BB564" s="1"/>
      <c r="BC564" s="1"/>
      <c r="BD564" s="1"/>
    </row>
    <row r="565" spans="1:56" ht="15" customHeight="1" x14ac:dyDescent="0.25">
      <c r="A565" s="3"/>
      <c r="B565" s="141" t="s">
        <v>212</v>
      </c>
      <c r="C565" s="136"/>
      <c r="D565" s="136"/>
      <c r="E565" s="136"/>
      <c r="F565" s="136"/>
      <c r="G565" s="136"/>
      <c r="H565" s="136"/>
      <c r="I565" s="136"/>
      <c r="J565" s="136"/>
      <c r="K565" s="136"/>
      <c r="L565" s="136"/>
      <c r="M565" s="136"/>
      <c r="N565" s="136"/>
      <c r="O565" s="136"/>
      <c r="P565" s="15"/>
      <c r="Q565" s="142"/>
      <c r="R565" s="143"/>
      <c r="S565" s="143"/>
      <c r="T565" s="143"/>
      <c r="U565" s="143"/>
      <c r="V565" s="144"/>
      <c r="W565" s="191" t="s">
        <v>165</v>
      </c>
      <c r="X565" s="191"/>
      <c r="Y565" s="48"/>
      <c r="Z565" s="215"/>
      <c r="AA565" s="216"/>
      <c r="AB565" s="216"/>
      <c r="AC565" s="216"/>
      <c r="AD565" s="216"/>
      <c r="AE565" s="216"/>
      <c r="AF565" s="216"/>
      <c r="AG565" s="217"/>
      <c r="AH565" s="136" t="s">
        <v>206</v>
      </c>
      <c r="AI565" s="136"/>
      <c r="AJ565" s="15"/>
      <c r="AK565" s="15"/>
      <c r="AL565" s="15"/>
      <c r="AM565" s="15"/>
      <c r="AN565" s="15"/>
      <c r="AO565" s="15"/>
      <c r="AP565" s="15"/>
      <c r="AQ565" s="15"/>
      <c r="AR565" s="15"/>
      <c r="AS565" s="15"/>
      <c r="AT565" s="15"/>
      <c r="AU565" s="1"/>
      <c r="AV565" s="1"/>
      <c r="AW565" s="1"/>
      <c r="AX565" s="1"/>
      <c r="AY565" s="1"/>
      <c r="AZ565" s="1"/>
      <c r="BA565" s="1"/>
      <c r="BB565" s="1"/>
      <c r="BC565" s="1"/>
      <c r="BD565" s="1"/>
    </row>
    <row r="566" spans="1:56" ht="2.25" customHeight="1" x14ac:dyDescent="0.25">
      <c r="A566" s="3"/>
      <c r="B566" s="15"/>
      <c r="C566" s="15"/>
      <c r="D566" s="15"/>
      <c r="E566" s="15"/>
      <c r="F566" s="15"/>
      <c r="G566" s="15"/>
      <c r="H566" s="15"/>
      <c r="I566" s="15"/>
      <c r="J566" s="15"/>
      <c r="K566" s="15"/>
      <c r="L566" s="15"/>
      <c r="M566" s="15"/>
      <c r="N566" s="15"/>
      <c r="O566" s="15"/>
      <c r="P566" s="15"/>
      <c r="Q566" s="48"/>
      <c r="R566" s="48"/>
      <c r="S566" s="48"/>
      <c r="T566" s="48"/>
      <c r="U566" s="48"/>
      <c r="V566" s="48"/>
      <c r="W566" s="48"/>
      <c r="X566" s="48"/>
      <c r="Y566" s="48"/>
      <c r="Z566" s="48"/>
      <c r="AA566" s="48"/>
      <c r="AB566" s="48"/>
      <c r="AC566" s="48"/>
      <c r="AD566" s="48"/>
      <c r="AE566" s="48"/>
      <c r="AF566" s="48"/>
      <c r="AG566" s="48"/>
      <c r="AH566" s="15"/>
      <c r="AI566" s="15"/>
      <c r="AJ566" s="15"/>
      <c r="AK566" s="15"/>
      <c r="AL566" s="15"/>
      <c r="AM566" s="15"/>
      <c r="AN566" s="15"/>
      <c r="AO566" s="15"/>
      <c r="AP566" s="15"/>
      <c r="AQ566" s="15"/>
      <c r="AR566" s="15"/>
      <c r="AS566" s="15"/>
      <c r="AT566" s="15"/>
      <c r="AU566" s="1"/>
      <c r="AV566" s="1"/>
      <c r="AW566" s="1"/>
      <c r="AX566" s="1"/>
      <c r="AY566" s="1"/>
      <c r="AZ566" s="1"/>
      <c r="BA566" s="1"/>
      <c r="BB566" s="1"/>
      <c r="BC566" s="1"/>
      <c r="BD566" s="1"/>
    </row>
    <row r="567" spans="1:56" ht="15" customHeight="1" x14ac:dyDescent="0.25">
      <c r="A567" s="3"/>
      <c r="B567" s="131" t="s">
        <v>175</v>
      </c>
      <c r="C567" s="132"/>
      <c r="D567" s="132"/>
      <c r="E567" s="132"/>
      <c r="F567" s="132"/>
      <c r="G567" s="132"/>
      <c r="H567" s="132"/>
      <c r="I567" s="132"/>
      <c r="J567" s="132"/>
      <c r="K567" s="132"/>
      <c r="L567" s="132"/>
      <c r="M567" s="132"/>
      <c r="N567" s="132"/>
      <c r="O567" s="132"/>
      <c r="P567" s="16"/>
      <c r="Q567" s="142"/>
      <c r="R567" s="143"/>
      <c r="S567" s="143"/>
      <c r="T567" s="143"/>
      <c r="U567" s="143"/>
      <c r="V567" s="144"/>
      <c r="W567" s="191" t="s">
        <v>165</v>
      </c>
      <c r="X567" s="191"/>
      <c r="Y567" s="48"/>
      <c r="Z567" s="215"/>
      <c r="AA567" s="216"/>
      <c r="AB567" s="216"/>
      <c r="AC567" s="216"/>
      <c r="AD567" s="216"/>
      <c r="AE567" s="216"/>
      <c r="AF567" s="216"/>
      <c r="AG567" s="217"/>
      <c r="AH567" s="136" t="s">
        <v>206</v>
      </c>
      <c r="AI567" s="136"/>
      <c r="AJ567" s="15"/>
      <c r="AK567" s="15"/>
      <c r="AL567" s="15"/>
      <c r="AM567" s="15"/>
      <c r="AN567" s="15"/>
      <c r="AO567" s="15"/>
      <c r="AP567" s="15"/>
      <c r="AQ567" s="15"/>
      <c r="AR567" s="15"/>
      <c r="AS567" s="15"/>
      <c r="AT567" s="15"/>
      <c r="AU567" s="1"/>
      <c r="AV567" s="1"/>
      <c r="AW567" s="1"/>
      <c r="AX567" s="1"/>
      <c r="AY567" s="1"/>
      <c r="AZ567" s="1"/>
      <c r="BA567" s="1"/>
      <c r="BB567" s="1"/>
      <c r="BC567" s="1"/>
      <c r="BD567" s="1"/>
    </row>
    <row r="568" spans="1:56" ht="2.25" customHeight="1" x14ac:dyDescent="0.25">
      <c r="A568" s="3"/>
      <c r="B568" s="15"/>
      <c r="C568" s="15"/>
      <c r="D568" s="15"/>
      <c r="E568" s="15"/>
      <c r="F568" s="15"/>
      <c r="G568" s="15"/>
      <c r="H568" s="15"/>
      <c r="I568" s="15"/>
      <c r="J568" s="15"/>
      <c r="K568" s="15"/>
      <c r="L568" s="15"/>
      <c r="M568" s="15"/>
      <c r="N568" s="15"/>
      <c r="O568" s="15"/>
      <c r="P568" s="15"/>
      <c r="Q568" s="48"/>
      <c r="R568" s="48"/>
      <c r="S568" s="48"/>
      <c r="T568" s="48"/>
      <c r="U568" s="48"/>
      <c r="V568" s="48"/>
      <c r="W568" s="48"/>
      <c r="X568" s="48"/>
      <c r="Y568" s="48"/>
      <c r="Z568" s="48"/>
      <c r="AA568" s="48"/>
      <c r="AB568" s="48"/>
      <c r="AC568" s="48"/>
      <c r="AD568" s="48"/>
      <c r="AE568" s="48"/>
      <c r="AF568" s="48"/>
      <c r="AG568" s="48"/>
      <c r="AH568" s="15"/>
      <c r="AI568" s="15"/>
      <c r="AJ568" s="15"/>
      <c r="AK568" s="15"/>
      <c r="AL568" s="15"/>
      <c r="AM568" s="15"/>
      <c r="AN568" s="15"/>
      <c r="AO568" s="15"/>
      <c r="AP568" s="15"/>
      <c r="AQ568" s="15"/>
      <c r="AR568" s="15"/>
      <c r="AS568" s="15"/>
      <c r="AT568" s="15"/>
      <c r="AU568" s="1"/>
      <c r="AV568" s="1"/>
      <c r="AW568" s="1"/>
      <c r="AX568" s="1"/>
      <c r="AY568" s="1"/>
      <c r="AZ568" s="1"/>
      <c r="BA568" s="1"/>
      <c r="BB568" s="1"/>
      <c r="BC568" s="1"/>
      <c r="BD568" s="1"/>
    </row>
    <row r="569" spans="1:56" ht="15" customHeight="1" x14ac:dyDescent="0.25">
      <c r="A569" s="3"/>
      <c r="B569" s="141" t="s">
        <v>176</v>
      </c>
      <c r="C569" s="136"/>
      <c r="D569" s="136"/>
      <c r="E569" s="136"/>
      <c r="F569" s="136"/>
      <c r="G569" s="136"/>
      <c r="H569" s="136"/>
      <c r="I569" s="136"/>
      <c r="J569" s="136"/>
      <c r="K569" s="136"/>
      <c r="L569" s="136"/>
      <c r="M569" s="136"/>
      <c r="N569" s="136"/>
      <c r="O569" s="136"/>
      <c r="P569" s="15"/>
      <c r="Q569" s="142"/>
      <c r="R569" s="143"/>
      <c r="S569" s="143"/>
      <c r="T569" s="143"/>
      <c r="U569" s="143"/>
      <c r="V569" s="144"/>
      <c r="W569" s="191" t="s">
        <v>165</v>
      </c>
      <c r="X569" s="191"/>
      <c r="Y569" s="48"/>
      <c r="Z569" s="215"/>
      <c r="AA569" s="216"/>
      <c r="AB569" s="216"/>
      <c r="AC569" s="216"/>
      <c r="AD569" s="216"/>
      <c r="AE569" s="216"/>
      <c r="AF569" s="216"/>
      <c r="AG569" s="217"/>
      <c r="AH569" s="136" t="s">
        <v>206</v>
      </c>
      <c r="AI569" s="136"/>
      <c r="AJ569" s="15"/>
      <c r="AK569" s="15"/>
      <c r="AL569" s="15"/>
      <c r="AM569" s="15"/>
      <c r="AN569" s="15"/>
      <c r="AO569" s="15"/>
      <c r="AP569" s="15"/>
      <c r="AQ569" s="15"/>
      <c r="AR569" s="15"/>
      <c r="AS569" s="15"/>
      <c r="AT569" s="15"/>
      <c r="AU569" s="1"/>
      <c r="AV569" s="1"/>
      <c r="AW569" s="1"/>
      <c r="AX569" s="1"/>
      <c r="AY569" s="1"/>
      <c r="AZ569" s="1"/>
      <c r="BA569" s="1"/>
      <c r="BB569" s="1"/>
      <c r="BC569" s="1"/>
      <c r="BD569" s="1"/>
    </row>
    <row r="570" spans="1:56" ht="15" customHeight="1" x14ac:dyDescent="0.25">
      <c r="A570" s="3"/>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
      <c r="AV570" s="1"/>
      <c r="AW570" s="1"/>
      <c r="AX570" s="1"/>
      <c r="AY570" s="1"/>
      <c r="AZ570" s="1"/>
      <c r="BA570" s="1"/>
      <c r="BB570" s="1"/>
      <c r="BC570" s="1"/>
      <c r="BD570" s="1"/>
    </row>
    <row r="571" spans="1:56" ht="40.200000000000003" customHeight="1" x14ac:dyDescent="0.25">
      <c r="A571" s="3">
        <v>53</v>
      </c>
      <c r="B571" s="150" t="s">
        <v>213</v>
      </c>
      <c r="C571" s="226"/>
      <c r="D571" s="226"/>
      <c r="E571" s="226"/>
      <c r="F571" s="226"/>
      <c r="G571" s="226"/>
      <c r="H571" s="226"/>
      <c r="I571" s="226"/>
      <c r="J571" s="226"/>
      <c r="K571" s="226"/>
      <c r="L571" s="226"/>
      <c r="M571" s="226"/>
      <c r="N571" s="226"/>
      <c r="O571" s="226"/>
      <c r="P571" s="226"/>
      <c r="Q571" s="226"/>
      <c r="R571" s="226"/>
      <c r="S571" s="226"/>
      <c r="T571" s="226"/>
      <c r="U571" s="226"/>
      <c r="V571" s="226"/>
      <c r="W571" s="226"/>
      <c r="X571" s="226"/>
      <c r="Y571" s="226"/>
      <c r="Z571" s="226"/>
      <c r="AA571" s="226"/>
      <c r="AB571" s="226"/>
      <c r="AC571" s="226"/>
      <c r="AD571" s="226"/>
      <c r="AE571" s="226"/>
      <c r="AF571" s="226"/>
      <c r="AG571" s="226"/>
      <c r="AH571" s="226"/>
      <c r="AI571" s="226"/>
      <c r="AJ571" s="226"/>
      <c r="AK571" s="226"/>
      <c r="AL571" s="226"/>
      <c r="AM571" s="226"/>
      <c r="AN571" s="226"/>
      <c r="AO571" s="226"/>
      <c r="AP571" s="226"/>
      <c r="AQ571" s="15"/>
      <c r="AR571" s="15"/>
      <c r="AS571" s="15"/>
      <c r="AT571" s="15"/>
      <c r="AU571" s="1"/>
      <c r="AV571" s="1"/>
      <c r="AW571" s="1"/>
      <c r="AX571" s="1"/>
      <c r="AY571" s="1"/>
      <c r="AZ571" s="1"/>
      <c r="BA571" s="1"/>
      <c r="BB571" s="1"/>
      <c r="BC571" s="1"/>
      <c r="BD571" s="1"/>
    </row>
    <row r="572" spans="1:56" ht="2.25" customHeight="1" x14ac:dyDescent="0.25">
      <c r="A572" s="3"/>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
      <c r="AV572" s="1"/>
      <c r="AW572" s="1"/>
      <c r="AX572" s="1"/>
      <c r="AY572" s="1"/>
      <c r="AZ572" s="1"/>
      <c r="BA572" s="1"/>
      <c r="BB572" s="1"/>
      <c r="BC572" s="1"/>
      <c r="BD572" s="1"/>
    </row>
    <row r="573" spans="1:56" ht="15" customHeight="1" x14ac:dyDescent="0.25">
      <c r="A573" s="3"/>
      <c r="B573" s="16"/>
      <c r="C573" s="16"/>
      <c r="D573" s="16"/>
      <c r="E573" s="16"/>
      <c r="F573" s="16"/>
      <c r="G573" s="16"/>
      <c r="H573" s="16"/>
      <c r="I573" s="16"/>
      <c r="J573" s="16"/>
      <c r="K573" s="16"/>
      <c r="L573" s="16"/>
      <c r="M573" s="16"/>
      <c r="N573" s="16"/>
      <c r="O573" s="16"/>
      <c r="P573" s="16"/>
      <c r="Q573" s="275" t="s">
        <v>182</v>
      </c>
      <c r="R573" s="275"/>
      <c r="S573" s="275"/>
      <c r="T573" s="275"/>
      <c r="U573" s="275"/>
      <c r="V573" s="275"/>
      <c r="W573" s="275"/>
      <c r="X573" s="275"/>
      <c r="Y573" s="15"/>
      <c r="Z573" s="12"/>
      <c r="AA573" s="12"/>
      <c r="AB573" s="12"/>
      <c r="AC573" s="12"/>
      <c r="AD573" s="12"/>
      <c r="AE573" s="12"/>
      <c r="AF573" s="12"/>
      <c r="AG573" s="12"/>
      <c r="AH573" s="15"/>
      <c r="AI573" s="15"/>
      <c r="AJ573" s="15"/>
      <c r="AK573" s="15"/>
      <c r="AL573" s="15"/>
      <c r="AM573" s="15"/>
      <c r="AN573" s="15"/>
      <c r="AO573" s="15"/>
      <c r="AP573" s="15"/>
      <c r="AQ573" s="15"/>
      <c r="AR573" s="15"/>
      <c r="AS573" s="15"/>
      <c r="AT573" s="15"/>
      <c r="AU573" s="1"/>
      <c r="AV573" s="1"/>
      <c r="AW573" s="1"/>
      <c r="AX573" s="1"/>
      <c r="AY573" s="1"/>
      <c r="AZ573" s="1"/>
      <c r="BA573" s="1"/>
      <c r="BB573" s="1"/>
      <c r="BC573" s="1"/>
      <c r="BD573" s="1"/>
    </row>
    <row r="574" spans="1:56" ht="2.25" customHeight="1" x14ac:dyDescent="0.25">
      <c r="A574" s="3"/>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
      <c r="AV574" s="1"/>
      <c r="AW574" s="1"/>
      <c r="AX574" s="1"/>
      <c r="AY574" s="1"/>
      <c r="AZ574" s="1"/>
      <c r="BA574" s="1"/>
      <c r="BB574" s="1"/>
      <c r="BC574" s="1"/>
      <c r="BD574" s="1"/>
    </row>
    <row r="575" spans="1:56" ht="15" customHeight="1" x14ac:dyDescent="0.25">
      <c r="A575" s="3"/>
      <c r="B575" s="141" t="s">
        <v>174</v>
      </c>
      <c r="C575" s="136"/>
      <c r="D575" s="136"/>
      <c r="E575" s="136"/>
      <c r="F575" s="136"/>
      <c r="G575" s="136"/>
      <c r="H575" s="136"/>
      <c r="I575" s="136"/>
      <c r="J575" s="136"/>
      <c r="K575" s="136"/>
      <c r="L575" s="136"/>
      <c r="M575" s="136"/>
      <c r="N575" s="136"/>
      <c r="O575" s="136"/>
      <c r="P575" s="15"/>
      <c r="Q575" s="142"/>
      <c r="R575" s="143"/>
      <c r="S575" s="143"/>
      <c r="T575" s="143"/>
      <c r="U575" s="143"/>
      <c r="V575" s="144"/>
      <c r="W575" s="136" t="s">
        <v>165</v>
      </c>
      <c r="X575" s="136"/>
      <c r="Y575" s="15"/>
      <c r="Z575" s="12"/>
      <c r="AA575" s="12"/>
      <c r="AB575" s="12"/>
      <c r="AC575" s="12"/>
      <c r="AD575" s="12"/>
      <c r="AE575" s="12"/>
      <c r="AF575" s="12"/>
      <c r="AG575" s="12"/>
      <c r="AH575" s="15"/>
      <c r="AI575" s="15"/>
      <c r="AJ575" s="15"/>
      <c r="AK575" s="15"/>
      <c r="AL575" s="15"/>
      <c r="AM575" s="15"/>
      <c r="AN575" s="15"/>
      <c r="AO575" s="15"/>
      <c r="AP575" s="15"/>
      <c r="AQ575" s="15"/>
      <c r="AR575" s="15"/>
      <c r="AS575" s="15"/>
      <c r="AT575" s="15"/>
      <c r="AU575" s="1"/>
      <c r="AV575" s="1"/>
      <c r="AW575" s="1"/>
      <c r="AX575" s="1"/>
      <c r="AY575" s="1"/>
      <c r="AZ575" s="1"/>
      <c r="BA575" s="1"/>
      <c r="BB575" s="1"/>
      <c r="BC575" s="1"/>
      <c r="BD575" s="1"/>
    </row>
    <row r="576" spans="1:56" ht="2.25" customHeight="1" x14ac:dyDescent="0.25">
      <c r="A576" s="3"/>
      <c r="B576" s="15"/>
      <c r="C576" s="15"/>
      <c r="D576" s="15"/>
      <c r="E576" s="15"/>
      <c r="F576" s="15"/>
      <c r="G576" s="15"/>
      <c r="H576" s="15"/>
      <c r="I576" s="15"/>
      <c r="J576" s="15"/>
      <c r="K576" s="15"/>
      <c r="L576" s="15"/>
      <c r="M576" s="15"/>
      <c r="N576" s="15"/>
      <c r="O576" s="15"/>
      <c r="P576" s="15"/>
      <c r="Q576" s="48"/>
      <c r="R576" s="48"/>
      <c r="S576" s="48"/>
      <c r="T576" s="48"/>
      <c r="U576" s="48"/>
      <c r="V576" s="48"/>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
      <c r="AV576" s="1"/>
      <c r="AW576" s="1"/>
      <c r="AX576" s="1"/>
      <c r="AY576" s="1"/>
      <c r="AZ576" s="1"/>
      <c r="BA576" s="1"/>
      <c r="BB576" s="1"/>
      <c r="BC576" s="1"/>
      <c r="BD576" s="1"/>
    </row>
    <row r="577" spans="1:56" ht="15" customHeight="1" x14ac:dyDescent="0.25">
      <c r="A577" s="3"/>
      <c r="B577" s="141" t="s">
        <v>212</v>
      </c>
      <c r="C577" s="136"/>
      <c r="D577" s="136"/>
      <c r="E577" s="136"/>
      <c r="F577" s="136"/>
      <c r="G577" s="136"/>
      <c r="H577" s="136"/>
      <c r="I577" s="136"/>
      <c r="J577" s="136"/>
      <c r="K577" s="136"/>
      <c r="L577" s="136"/>
      <c r="M577" s="136"/>
      <c r="N577" s="136"/>
      <c r="O577" s="136"/>
      <c r="P577" s="15"/>
      <c r="Q577" s="142"/>
      <c r="R577" s="143"/>
      <c r="S577" s="143"/>
      <c r="T577" s="143"/>
      <c r="U577" s="143"/>
      <c r="V577" s="144"/>
      <c r="W577" s="136" t="s">
        <v>165</v>
      </c>
      <c r="X577" s="136"/>
      <c r="Y577" s="15"/>
      <c r="Z577" s="12"/>
      <c r="AA577" s="12"/>
      <c r="AB577" s="12"/>
      <c r="AC577" s="12"/>
      <c r="AD577" s="12"/>
      <c r="AE577" s="12"/>
      <c r="AF577" s="12"/>
      <c r="AG577" s="12"/>
      <c r="AH577" s="15"/>
      <c r="AI577" s="15"/>
      <c r="AJ577" s="15"/>
      <c r="AK577" s="15"/>
      <c r="AL577" s="15"/>
      <c r="AM577" s="15"/>
      <c r="AN577" s="15"/>
      <c r="AO577" s="15"/>
      <c r="AP577" s="15"/>
      <c r="AQ577" s="15"/>
      <c r="AR577" s="15"/>
      <c r="AS577" s="15"/>
      <c r="AT577" s="15"/>
      <c r="AU577" s="1"/>
      <c r="AV577" s="1"/>
      <c r="AW577" s="1"/>
      <c r="AX577" s="1"/>
      <c r="AY577" s="1"/>
      <c r="AZ577" s="1"/>
      <c r="BA577" s="1"/>
      <c r="BB577" s="1"/>
      <c r="BC577" s="1"/>
      <c r="BD577" s="1"/>
    </row>
    <row r="578" spans="1:56" ht="2.25" customHeight="1" x14ac:dyDescent="0.25">
      <c r="A578" s="3"/>
      <c r="B578" s="15"/>
      <c r="C578" s="15"/>
      <c r="D578" s="15"/>
      <c r="E578" s="15"/>
      <c r="F578" s="15"/>
      <c r="G578" s="15"/>
      <c r="H578" s="15"/>
      <c r="I578" s="15"/>
      <c r="J578" s="15"/>
      <c r="K578" s="15"/>
      <c r="L578" s="15"/>
      <c r="M578" s="15"/>
      <c r="N578" s="15"/>
      <c r="O578" s="15"/>
      <c r="P578" s="15"/>
      <c r="Q578" s="48"/>
      <c r="R578" s="48"/>
      <c r="S578" s="48"/>
      <c r="T578" s="48"/>
      <c r="U578" s="48"/>
      <c r="V578" s="48"/>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
      <c r="AV578" s="1"/>
      <c r="AW578" s="1"/>
      <c r="AX578" s="1"/>
      <c r="AY578" s="1"/>
      <c r="AZ578" s="1"/>
      <c r="BA578" s="1"/>
      <c r="BB578" s="1"/>
      <c r="BC578" s="1"/>
      <c r="BD578" s="1"/>
    </row>
    <row r="579" spans="1:56" ht="15" customHeight="1" x14ac:dyDescent="0.25">
      <c r="A579" s="3"/>
      <c r="B579" s="141" t="s">
        <v>175</v>
      </c>
      <c r="C579" s="136"/>
      <c r="D579" s="136"/>
      <c r="E579" s="136"/>
      <c r="F579" s="136"/>
      <c r="G579" s="136"/>
      <c r="H579" s="136"/>
      <c r="I579" s="136"/>
      <c r="J579" s="136"/>
      <c r="K579" s="136"/>
      <c r="L579" s="136"/>
      <c r="M579" s="136"/>
      <c r="N579" s="136"/>
      <c r="O579" s="136"/>
      <c r="P579" s="16"/>
      <c r="Q579" s="142"/>
      <c r="R579" s="143"/>
      <c r="S579" s="143"/>
      <c r="T579" s="143"/>
      <c r="U579" s="143"/>
      <c r="V579" s="144"/>
      <c r="W579" s="136" t="s">
        <v>165</v>
      </c>
      <c r="X579" s="136"/>
      <c r="Y579" s="15"/>
      <c r="Z579" s="12"/>
      <c r="AA579" s="12"/>
      <c r="AB579" s="12"/>
      <c r="AC579" s="12"/>
      <c r="AD579" s="12"/>
      <c r="AE579" s="12"/>
      <c r="AF579" s="12"/>
      <c r="AG579" s="12"/>
      <c r="AH579" s="15"/>
      <c r="AI579" s="15"/>
      <c r="AJ579" s="15"/>
      <c r="AK579" s="15"/>
      <c r="AL579" s="15"/>
      <c r="AM579" s="15"/>
      <c r="AN579" s="15"/>
      <c r="AO579" s="15"/>
      <c r="AP579" s="15"/>
      <c r="AQ579" s="15"/>
      <c r="AR579" s="15"/>
      <c r="AS579" s="15"/>
      <c r="AT579" s="15"/>
      <c r="AU579" s="1"/>
      <c r="AV579" s="1"/>
      <c r="AW579" s="1"/>
      <c r="AX579" s="1"/>
      <c r="AY579" s="1"/>
      <c r="AZ579" s="1"/>
      <c r="BA579" s="1"/>
      <c r="BB579" s="1"/>
      <c r="BC579" s="1"/>
      <c r="BD579" s="1"/>
    </row>
    <row r="580" spans="1:56" ht="2.25" customHeight="1" x14ac:dyDescent="0.25">
      <c r="A580" s="3"/>
      <c r="B580" s="15"/>
      <c r="C580" s="15"/>
      <c r="D580" s="15"/>
      <c r="E580" s="15"/>
      <c r="F580" s="15"/>
      <c r="G580" s="15"/>
      <c r="H580" s="15"/>
      <c r="I580" s="15"/>
      <c r="J580" s="15"/>
      <c r="K580" s="15"/>
      <c r="L580" s="15"/>
      <c r="M580" s="15"/>
      <c r="N580" s="15"/>
      <c r="O580" s="15"/>
      <c r="P580" s="15"/>
      <c r="Q580" s="48"/>
      <c r="R580" s="48"/>
      <c r="S580" s="48"/>
      <c r="T580" s="48"/>
      <c r="U580" s="48"/>
      <c r="V580" s="48"/>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
      <c r="AV580" s="1"/>
      <c r="AW580" s="1"/>
      <c r="AX580" s="1"/>
      <c r="AY580" s="1"/>
      <c r="AZ580" s="1"/>
      <c r="BA580" s="1"/>
      <c r="BB580" s="1"/>
      <c r="BC580" s="1"/>
      <c r="BD580" s="1"/>
    </row>
    <row r="581" spans="1:56" ht="15" customHeight="1" x14ac:dyDescent="0.25">
      <c r="A581" s="3"/>
      <c r="B581" s="141" t="s">
        <v>176</v>
      </c>
      <c r="C581" s="136"/>
      <c r="D581" s="136"/>
      <c r="E581" s="136"/>
      <c r="F581" s="136"/>
      <c r="G581" s="136"/>
      <c r="H581" s="136"/>
      <c r="I581" s="136"/>
      <c r="J581" s="136"/>
      <c r="K581" s="136"/>
      <c r="L581" s="136"/>
      <c r="M581" s="136"/>
      <c r="N581" s="136"/>
      <c r="O581" s="136"/>
      <c r="P581" s="15"/>
      <c r="Q581" s="142"/>
      <c r="R581" s="143"/>
      <c r="S581" s="143"/>
      <c r="T581" s="143"/>
      <c r="U581" s="143"/>
      <c r="V581" s="144"/>
      <c r="W581" s="136" t="s">
        <v>165</v>
      </c>
      <c r="X581" s="136"/>
      <c r="Y581" s="15"/>
      <c r="Z581" s="12"/>
      <c r="AA581" s="12"/>
      <c r="AB581" s="12"/>
      <c r="AC581" s="12"/>
      <c r="AD581" s="12"/>
      <c r="AE581" s="12"/>
      <c r="AF581" s="12"/>
      <c r="AG581" s="12"/>
      <c r="AH581" s="15"/>
      <c r="AI581" s="15"/>
      <c r="AJ581" s="15"/>
      <c r="AK581" s="15"/>
      <c r="AL581" s="15"/>
      <c r="AM581" s="15"/>
      <c r="AN581" s="15"/>
      <c r="AO581" s="15"/>
      <c r="AP581" s="15"/>
      <c r="AQ581" s="15"/>
      <c r="AR581" s="15"/>
      <c r="AS581" s="15"/>
      <c r="AT581" s="15"/>
      <c r="AU581" s="1"/>
      <c r="AV581" s="1"/>
      <c r="AW581" s="1"/>
      <c r="AX581" s="1"/>
      <c r="AY581" s="1"/>
      <c r="AZ581" s="1"/>
      <c r="BA581" s="1"/>
      <c r="BB581" s="1"/>
      <c r="BC581" s="1"/>
      <c r="BD581" s="1"/>
    </row>
    <row r="582" spans="1:56" ht="15" customHeight="1" x14ac:dyDescent="0.25">
      <c r="A582" s="3"/>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
      <c r="AV582" s="1"/>
      <c r="AW582" s="1"/>
      <c r="AX582" s="1"/>
      <c r="AY582" s="1"/>
      <c r="AZ582" s="1"/>
      <c r="BA582" s="1"/>
      <c r="BB582" s="1"/>
      <c r="BC582" s="1"/>
      <c r="BD582" s="1"/>
    </row>
    <row r="583" spans="1:56" ht="15" customHeight="1" x14ac:dyDescent="0.25">
      <c r="A583" s="3">
        <v>54</v>
      </c>
      <c r="B583" s="263" t="s">
        <v>214</v>
      </c>
      <c r="C583" s="263"/>
      <c r="D583" s="263"/>
      <c r="E583" s="263"/>
      <c r="F583" s="263"/>
      <c r="G583" s="263"/>
      <c r="H583" s="263"/>
      <c r="I583" s="263"/>
      <c r="J583" s="263"/>
      <c r="K583" s="263"/>
      <c r="L583" s="263"/>
      <c r="M583" s="263"/>
      <c r="N583" s="263"/>
      <c r="O583" s="263"/>
      <c r="P583" s="263"/>
      <c r="Q583" s="263"/>
      <c r="R583" s="263"/>
      <c r="S583" s="263"/>
      <c r="T583" s="263"/>
      <c r="U583" s="263"/>
      <c r="V583" s="263"/>
      <c r="W583" s="263"/>
      <c r="X583" s="263"/>
      <c r="Y583" s="263"/>
      <c r="Z583" s="263"/>
      <c r="AA583" s="263"/>
      <c r="AB583" s="263"/>
      <c r="AC583" s="263"/>
      <c r="AD583" s="263"/>
      <c r="AE583" s="263"/>
      <c r="AF583" s="263"/>
      <c r="AG583" s="263"/>
      <c r="AH583" s="263"/>
      <c r="AI583" s="263"/>
      <c r="AJ583" s="263"/>
      <c r="AK583" s="263"/>
      <c r="AL583" s="263"/>
      <c r="AM583" s="263"/>
      <c r="AN583" s="263"/>
      <c r="AO583" s="263"/>
      <c r="AP583" s="263"/>
      <c r="AQ583" s="15"/>
      <c r="AR583" s="15"/>
      <c r="AS583" s="15"/>
      <c r="AT583" s="15"/>
      <c r="AU583" s="1"/>
      <c r="AV583" s="1"/>
      <c r="AW583" s="1"/>
      <c r="AX583" s="1"/>
      <c r="AY583" s="1"/>
      <c r="AZ583" s="1"/>
      <c r="BA583" s="1"/>
      <c r="BB583" s="1"/>
      <c r="BC583" s="1"/>
      <c r="BD583" s="1"/>
    </row>
    <row r="584" spans="1:56" ht="15" customHeight="1" x14ac:dyDescent="0.25">
      <c r="A584" s="3"/>
      <c r="B584" s="16"/>
      <c r="C584" s="16"/>
      <c r="D584" s="16"/>
      <c r="E584" s="16"/>
      <c r="F584" s="16"/>
      <c r="G584" s="16"/>
      <c r="H584" s="16"/>
      <c r="I584" s="16"/>
      <c r="J584" s="16"/>
      <c r="K584" s="16"/>
      <c r="L584" s="16"/>
      <c r="M584" s="16"/>
      <c r="N584" s="16"/>
      <c r="O584" s="16"/>
      <c r="P584" s="16"/>
      <c r="Q584" s="275" t="s">
        <v>182</v>
      </c>
      <c r="R584" s="275"/>
      <c r="S584" s="275"/>
      <c r="T584" s="275"/>
      <c r="U584" s="275"/>
      <c r="V584" s="275"/>
      <c r="W584" s="275"/>
      <c r="X584" s="275"/>
      <c r="Y584" s="15"/>
      <c r="Z584" s="12"/>
      <c r="AA584" s="12"/>
      <c r="AB584" s="12"/>
      <c r="AC584" s="12"/>
      <c r="AD584" s="12"/>
      <c r="AE584" s="12"/>
      <c r="AF584" s="12"/>
      <c r="AG584" s="12"/>
      <c r="AH584" s="15"/>
      <c r="AI584" s="15"/>
      <c r="AJ584" s="15"/>
      <c r="AK584" s="15"/>
      <c r="AL584" s="15"/>
      <c r="AM584" s="15"/>
      <c r="AN584" s="15"/>
      <c r="AO584" s="15"/>
      <c r="AP584" s="15"/>
      <c r="AQ584" s="15"/>
      <c r="AR584" s="15"/>
      <c r="AS584" s="15"/>
      <c r="AT584" s="15"/>
      <c r="AU584" s="1"/>
      <c r="AV584" s="1"/>
      <c r="AW584" s="1"/>
      <c r="AX584" s="1"/>
      <c r="AY584" s="1"/>
      <c r="AZ584" s="1"/>
      <c r="BA584" s="1"/>
      <c r="BB584" s="1"/>
      <c r="BC584" s="1"/>
      <c r="BD584" s="1"/>
    </row>
    <row r="585" spans="1:56" ht="2.25" customHeight="1" x14ac:dyDescent="0.25">
      <c r="A585" s="3"/>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
      <c r="AV585" s="1"/>
      <c r="AW585" s="1"/>
      <c r="AX585" s="1"/>
      <c r="AY585" s="1"/>
      <c r="AZ585" s="1"/>
      <c r="BA585" s="1"/>
      <c r="BB585" s="1"/>
      <c r="BC585" s="1"/>
      <c r="BD585" s="1"/>
    </row>
    <row r="586" spans="1:56" ht="15" customHeight="1" x14ac:dyDescent="0.25">
      <c r="A586" s="3"/>
      <c r="B586" s="141" t="s">
        <v>174</v>
      </c>
      <c r="C586" s="136"/>
      <c r="D586" s="136"/>
      <c r="E586" s="136"/>
      <c r="F586" s="136"/>
      <c r="G586" s="136"/>
      <c r="H586" s="136"/>
      <c r="I586" s="136"/>
      <c r="J586" s="136"/>
      <c r="K586" s="136"/>
      <c r="L586" s="136"/>
      <c r="M586" s="136"/>
      <c r="N586" s="136"/>
      <c r="O586" s="136"/>
      <c r="P586" s="15"/>
      <c r="Q586" s="271">
        <f>IF(Q563-Q575&lt;0,0,Q563-Q575)</f>
        <v>0</v>
      </c>
      <c r="R586" s="272"/>
      <c r="S586" s="272"/>
      <c r="T586" s="272"/>
      <c r="U586" s="272"/>
      <c r="V586" s="273"/>
      <c r="W586" s="136" t="s">
        <v>165</v>
      </c>
      <c r="X586" s="136"/>
      <c r="Y586" s="15"/>
      <c r="Z586" s="12"/>
      <c r="AA586" s="12"/>
      <c r="AB586" s="12"/>
      <c r="AC586" s="12"/>
      <c r="AD586" s="12"/>
      <c r="AE586" s="12"/>
      <c r="AF586" s="12"/>
      <c r="AG586" s="12"/>
      <c r="AH586" s="15"/>
      <c r="AI586" s="15"/>
      <c r="AJ586" s="15"/>
      <c r="AK586" s="15"/>
      <c r="AL586" s="15"/>
      <c r="AM586" s="15"/>
      <c r="AN586" s="15"/>
      <c r="AO586" s="15"/>
      <c r="AP586" s="15"/>
      <c r="AQ586" s="15"/>
      <c r="AR586" s="15"/>
      <c r="AS586" s="15"/>
      <c r="AT586" s="15"/>
      <c r="AU586" s="1"/>
      <c r="AV586" s="1"/>
      <c r="AW586" s="1"/>
      <c r="AX586" s="1"/>
      <c r="AY586" s="1"/>
      <c r="AZ586" s="1"/>
      <c r="BA586" s="1"/>
      <c r="BB586" s="1"/>
      <c r="BC586" s="1"/>
      <c r="BD586" s="1"/>
    </row>
    <row r="587" spans="1:56" ht="2.25" customHeight="1" x14ac:dyDescent="0.25">
      <c r="A587" s="3"/>
      <c r="B587" s="15"/>
      <c r="C587" s="15"/>
      <c r="D587" s="15"/>
      <c r="E587" s="15"/>
      <c r="F587" s="15"/>
      <c r="G587" s="15"/>
      <c r="H587" s="15"/>
      <c r="I587" s="15"/>
      <c r="J587" s="15"/>
      <c r="K587" s="15"/>
      <c r="L587" s="15"/>
      <c r="M587" s="15"/>
      <c r="N587" s="15"/>
      <c r="O587" s="15"/>
      <c r="P587" s="15"/>
      <c r="Q587" s="77"/>
      <c r="R587" s="77"/>
      <c r="S587" s="77"/>
      <c r="T587" s="77"/>
      <c r="U587" s="77"/>
      <c r="V587" s="77"/>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
      <c r="AV587" s="1"/>
      <c r="AW587" s="1"/>
      <c r="AX587" s="1"/>
      <c r="AY587" s="1"/>
      <c r="AZ587" s="1"/>
      <c r="BA587" s="1"/>
      <c r="BB587" s="1"/>
      <c r="BC587" s="1"/>
      <c r="BD587" s="1"/>
    </row>
    <row r="588" spans="1:56" ht="15" customHeight="1" x14ac:dyDescent="0.25">
      <c r="A588" s="3"/>
      <c r="B588" s="141" t="s">
        <v>212</v>
      </c>
      <c r="C588" s="136"/>
      <c r="D588" s="136"/>
      <c r="E588" s="136"/>
      <c r="F588" s="136"/>
      <c r="G588" s="136"/>
      <c r="H588" s="136"/>
      <c r="I588" s="136"/>
      <c r="J588" s="136"/>
      <c r="K588" s="136"/>
      <c r="L588" s="136"/>
      <c r="M588" s="136"/>
      <c r="N588" s="136"/>
      <c r="O588" s="136"/>
      <c r="P588" s="15"/>
      <c r="Q588" s="271">
        <f>IF(Q565-Q577&lt;0,0,Q565-Q577)</f>
        <v>0</v>
      </c>
      <c r="R588" s="272"/>
      <c r="S588" s="272"/>
      <c r="T588" s="272"/>
      <c r="U588" s="272"/>
      <c r="V588" s="273"/>
      <c r="W588" s="136" t="s">
        <v>165</v>
      </c>
      <c r="X588" s="136"/>
      <c r="Y588" s="15"/>
      <c r="Z588" s="12"/>
      <c r="AA588" s="12"/>
      <c r="AB588" s="12"/>
      <c r="AC588" s="12"/>
      <c r="AD588" s="12"/>
      <c r="AE588" s="12"/>
      <c r="AF588" s="12"/>
      <c r="AG588" s="12"/>
      <c r="AH588" s="15"/>
      <c r="AI588" s="15"/>
      <c r="AJ588" s="15"/>
      <c r="AK588" s="15"/>
      <c r="AL588" s="15"/>
      <c r="AM588" s="15"/>
      <c r="AN588" s="15"/>
      <c r="AO588" s="15"/>
      <c r="AP588" s="15"/>
      <c r="AQ588" s="15"/>
      <c r="AR588" s="15"/>
      <c r="AS588" s="15"/>
      <c r="AT588" s="15"/>
      <c r="AU588" s="1"/>
      <c r="AV588" s="1"/>
      <c r="AW588" s="1"/>
      <c r="AX588" s="1"/>
      <c r="AY588" s="1"/>
      <c r="AZ588" s="1"/>
      <c r="BA588" s="1"/>
      <c r="BB588" s="1"/>
      <c r="BC588" s="1"/>
      <c r="BD588" s="1"/>
    </row>
    <row r="589" spans="1:56" ht="2.25" customHeight="1" x14ac:dyDescent="0.25">
      <c r="A589" s="3"/>
      <c r="B589" s="15"/>
      <c r="C589" s="15"/>
      <c r="D589" s="15"/>
      <c r="E589" s="15"/>
      <c r="F589" s="15"/>
      <c r="G589" s="15"/>
      <c r="H589" s="15"/>
      <c r="I589" s="15"/>
      <c r="J589" s="15"/>
      <c r="K589" s="15"/>
      <c r="L589" s="15"/>
      <c r="M589" s="15"/>
      <c r="N589" s="15"/>
      <c r="O589" s="15"/>
      <c r="P589" s="15"/>
      <c r="Q589" s="77"/>
      <c r="R589" s="77"/>
      <c r="S589" s="77"/>
      <c r="T589" s="77"/>
      <c r="U589" s="77"/>
      <c r="V589" s="77"/>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
      <c r="AV589" s="1"/>
      <c r="AW589" s="1"/>
      <c r="AX589" s="1"/>
      <c r="AY589" s="1"/>
      <c r="AZ589" s="1"/>
      <c r="BA589" s="1"/>
      <c r="BB589" s="1"/>
      <c r="BC589" s="1"/>
      <c r="BD589" s="1"/>
    </row>
    <row r="590" spans="1:56" ht="15" customHeight="1" x14ac:dyDescent="0.25">
      <c r="A590" s="3"/>
      <c r="B590" s="141" t="s">
        <v>175</v>
      </c>
      <c r="C590" s="136"/>
      <c r="D590" s="136"/>
      <c r="E590" s="136"/>
      <c r="F590" s="136"/>
      <c r="G590" s="136"/>
      <c r="H590" s="136"/>
      <c r="I590" s="136"/>
      <c r="J590" s="136"/>
      <c r="K590" s="136"/>
      <c r="L590" s="136"/>
      <c r="M590" s="136"/>
      <c r="N590" s="136"/>
      <c r="O590" s="136"/>
      <c r="P590" s="16"/>
      <c r="Q590" s="271">
        <f>IF(Q567-Q579&lt;0,0,Q567-Q579)</f>
        <v>0</v>
      </c>
      <c r="R590" s="272"/>
      <c r="S590" s="272"/>
      <c r="T590" s="272"/>
      <c r="U590" s="272"/>
      <c r="V590" s="273"/>
      <c r="W590" s="136" t="s">
        <v>165</v>
      </c>
      <c r="X590" s="136"/>
      <c r="Y590" s="15"/>
      <c r="Z590" s="12"/>
      <c r="AA590" s="12"/>
      <c r="AB590" s="12"/>
      <c r="AC590" s="12"/>
      <c r="AD590" s="12"/>
      <c r="AE590" s="12"/>
      <c r="AF590" s="12"/>
      <c r="AG590" s="12"/>
      <c r="AH590" s="15"/>
      <c r="AI590" s="15"/>
      <c r="AJ590" s="15"/>
      <c r="AK590" s="15"/>
      <c r="AL590" s="15"/>
      <c r="AM590" s="15"/>
      <c r="AN590" s="15"/>
      <c r="AO590" s="15"/>
      <c r="AP590" s="15"/>
      <c r="AQ590" s="15"/>
      <c r="AR590" s="15"/>
      <c r="AS590" s="15"/>
      <c r="AT590" s="15"/>
      <c r="AU590" s="1"/>
      <c r="AV590" s="1"/>
      <c r="AW590" s="1"/>
      <c r="AX590" s="1"/>
      <c r="AY590" s="1"/>
      <c r="AZ590" s="1"/>
      <c r="BA590" s="1"/>
      <c r="BB590" s="1"/>
      <c r="BC590" s="1"/>
      <c r="BD590" s="1"/>
    </row>
    <row r="591" spans="1:56" ht="2.25" customHeight="1" x14ac:dyDescent="0.25">
      <c r="A591" s="3"/>
      <c r="B591" s="15"/>
      <c r="C591" s="15"/>
      <c r="D591" s="15"/>
      <c r="E591" s="15"/>
      <c r="F591" s="15"/>
      <c r="G591" s="15"/>
      <c r="H591" s="15"/>
      <c r="I591" s="15"/>
      <c r="J591" s="15"/>
      <c r="K591" s="15"/>
      <c r="L591" s="15"/>
      <c r="M591" s="15"/>
      <c r="N591" s="15"/>
      <c r="O591" s="15"/>
      <c r="P591" s="15"/>
      <c r="Q591" s="77"/>
      <c r="R591" s="77"/>
      <c r="S591" s="77"/>
      <c r="T591" s="77"/>
      <c r="U591" s="77"/>
      <c r="V591" s="77"/>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
      <c r="AV591" s="1"/>
      <c r="AW591" s="1"/>
      <c r="AX591" s="1"/>
      <c r="AY591" s="1"/>
      <c r="AZ591" s="1"/>
      <c r="BA591" s="1"/>
      <c r="BB591" s="1"/>
      <c r="BC591" s="1"/>
      <c r="BD591" s="1"/>
    </row>
    <row r="592" spans="1:56" ht="15" customHeight="1" x14ac:dyDescent="0.25">
      <c r="A592" s="3"/>
      <c r="B592" s="141" t="s">
        <v>176</v>
      </c>
      <c r="C592" s="136"/>
      <c r="D592" s="136"/>
      <c r="E592" s="136"/>
      <c r="F592" s="136"/>
      <c r="G592" s="136"/>
      <c r="H592" s="136"/>
      <c r="I592" s="136"/>
      <c r="J592" s="136"/>
      <c r="K592" s="136"/>
      <c r="L592" s="136"/>
      <c r="M592" s="136"/>
      <c r="N592" s="136"/>
      <c r="O592" s="136"/>
      <c r="P592" s="15"/>
      <c r="Q592" s="271">
        <f>IF(Q569-Q581&lt;0,0,Q569-Q581)</f>
        <v>0</v>
      </c>
      <c r="R592" s="272"/>
      <c r="S592" s="272"/>
      <c r="T592" s="272"/>
      <c r="U592" s="272"/>
      <c r="V592" s="273"/>
      <c r="W592" s="136" t="s">
        <v>165</v>
      </c>
      <c r="X592" s="136"/>
      <c r="Y592" s="15"/>
      <c r="Z592" s="12"/>
      <c r="AA592" s="12"/>
      <c r="AB592" s="12"/>
      <c r="AC592" s="12"/>
      <c r="AD592" s="12"/>
      <c r="AE592" s="12"/>
      <c r="AF592" s="12"/>
      <c r="AG592" s="12"/>
      <c r="AH592" s="15"/>
      <c r="AI592" s="15"/>
      <c r="AJ592" s="15"/>
      <c r="AK592" s="15"/>
      <c r="AL592" s="15"/>
      <c r="AM592" s="15"/>
      <c r="AN592" s="15"/>
      <c r="AO592" s="15"/>
      <c r="AP592" s="15"/>
      <c r="AQ592" s="15"/>
      <c r="AR592" s="15"/>
      <c r="AS592" s="15"/>
      <c r="AT592" s="15"/>
      <c r="AU592" s="1"/>
      <c r="AV592" s="1"/>
      <c r="AW592" s="1"/>
      <c r="AX592" s="1"/>
      <c r="AY592" s="1"/>
      <c r="AZ592" s="1"/>
      <c r="BA592" s="1"/>
      <c r="BB592" s="1"/>
      <c r="BC592" s="1"/>
      <c r="BD592" s="1"/>
    </row>
    <row r="593" spans="1:56" ht="2.25" customHeight="1" x14ac:dyDescent="0.25">
      <c r="A593" s="3"/>
      <c r="B593" s="14"/>
      <c r="C593" s="15"/>
      <c r="D593" s="15"/>
      <c r="E593" s="15"/>
      <c r="F593" s="15"/>
      <c r="G593" s="15"/>
      <c r="H593" s="15"/>
      <c r="I593" s="15"/>
      <c r="J593" s="15"/>
      <c r="K593" s="15"/>
      <c r="L593" s="15"/>
      <c r="M593" s="15"/>
      <c r="N593" s="15"/>
      <c r="O593" s="15"/>
      <c r="P593" s="15"/>
      <c r="Q593" s="9"/>
      <c r="R593" s="9"/>
      <c r="S593" s="9"/>
      <c r="T593" s="9"/>
      <c r="U593" s="9"/>
      <c r="V593" s="9"/>
      <c r="W593" s="15"/>
      <c r="X593" s="15"/>
      <c r="Y593" s="15"/>
      <c r="Z593" s="12"/>
      <c r="AA593" s="12"/>
      <c r="AB593" s="12"/>
      <c r="AC593" s="12"/>
      <c r="AD593" s="12"/>
      <c r="AE593" s="12"/>
      <c r="AF593" s="12"/>
      <c r="AG593" s="12"/>
      <c r="AH593" s="15"/>
      <c r="AI593" s="15"/>
      <c r="AJ593" s="15"/>
      <c r="AK593" s="15"/>
      <c r="AL593" s="15"/>
      <c r="AM593" s="15"/>
      <c r="AN593" s="15"/>
      <c r="AO593" s="15"/>
      <c r="AP593" s="15"/>
      <c r="AQ593" s="15"/>
      <c r="AR593" s="15"/>
      <c r="AS593" s="15"/>
      <c r="AT593" s="15"/>
      <c r="AU593" s="1"/>
      <c r="AV593" s="1"/>
      <c r="AW593" s="1"/>
      <c r="AX593" s="1"/>
      <c r="AY593" s="1"/>
      <c r="AZ593" s="1"/>
      <c r="BA593" s="1"/>
      <c r="BB593" s="1"/>
      <c r="BC593" s="1"/>
      <c r="BD593" s="1"/>
    </row>
    <row r="594" spans="1:56" ht="15" customHeight="1" x14ac:dyDescent="0.25">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c r="AO594" s="131"/>
      <c r="AP594" s="131"/>
      <c r="AQ594" s="15"/>
      <c r="AR594" s="15"/>
      <c r="AS594" s="15"/>
      <c r="AT594" s="15"/>
      <c r="AU594" s="1"/>
      <c r="AV594" s="1"/>
      <c r="AW594" s="1"/>
      <c r="AX594" s="1"/>
      <c r="AY594" s="1"/>
      <c r="AZ594" s="1"/>
      <c r="BA594" s="1"/>
      <c r="BB594" s="1"/>
      <c r="BC594" s="1"/>
      <c r="BD594" s="1"/>
    </row>
    <row r="595" spans="1:56" ht="15" customHeight="1" x14ac:dyDescent="0.25">
      <c r="A595" s="3"/>
      <c r="B595" s="169" t="s">
        <v>215</v>
      </c>
      <c r="C595" s="169"/>
      <c r="D595" s="169"/>
      <c r="E595" s="169"/>
      <c r="F595" s="169"/>
      <c r="G595" s="169"/>
      <c r="H595" s="169"/>
      <c r="I595" s="169"/>
      <c r="J595" s="169"/>
      <c r="K595" s="169"/>
      <c r="L595" s="169"/>
      <c r="M595" s="169"/>
      <c r="N595" s="169"/>
      <c r="O595" s="169"/>
      <c r="P595" s="169"/>
      <c r="Q595" s="169"/>
      <c r="R595" s="169"/>
      <c r="S595" s="169"/>
      <c r="T595" s="169"/>
      <c r="U595" s="169"/>
      <c r="V595" s="169"/>
      <c r="W595" s="169"/>
      <c r="X595" s="169"/>
      <c r="Y595" s="169"/>
      <c r="Z595" s="169"/>
      <c r="AA595" s="169"/>
      <c r="AB595" s="169"/>
      <c r="AC595" s="169"/>
      <c r="AD595" s="169"/>
      <c r="AE595" s="169"/>
      <c r="AF595" s="169"/>
      <c r="AG595" s="169"/>
      <c r="AH595" s="169"/>
      <c r="AI595" s="169"/>
      <c r="AJ595" s="169"/>
      <c r="AK595" s="169"/>
      <c r="AL595" s="169"/>
      <c r="AM595" s="169"/>
      <c r="AN595" s="169"/>
      <c r="AO595" s="169"/>
      <c r="AP595" s="170"/>
      <c r="AQ595" s="15"/>
      <c r="AR595" s="15"/>
      <c r="AS595" s="15"/>
      <c r="AT595" s="15"/>
      <c r="AU595" s="1"/>
      <c r="AV595" s="1"/>
      <c r="AW595" s="1"/>
      <c r="AX595" s="1"/>
      <c r="AY595" s="1"/>
      <c r="AZ595" s="1"/>
      <c r="BA595" s="1"/>
      <c r="BB595" s="1"/>
      <c r="BC595" s="1"/>
      <c r="BD595" s="1"/>
    </row>
    <row r="596" spans="1:56" s="92" customFormat="1" ht="15" customHeight="1" x14ac:dyDescent="0.3">
      <c r="A596" s="18">
        <v>55</v>
      </c>
      <c r="B596" s="138" t="s">
        <v>216</v>
      </c>
      <c r="C596" s="138"/>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c r="AA596" s="138"/>
      <c r="AB596" s="138"/>
      <c r="AC596" s="138"/>
      <c r="AD596" s="138"/>
      <c r="AE596" s="138"/>
      <c r="AF596" s="138"/>
      <c r="AG596" s="138"/>
      <c r="AH596" s="138"/>
      <c r="AI596" s="138"/>
      <c r="AJ596" s="138"/>
      <c r="AK596" s="138"/>
      <c r="AL596" s="138"/>
      <c r="AM596" s="138"/>
      <c r="AN596" s="138"/>
      <c r="AO596" s="138"/>
      <c r="AP596" s="138"/>
      <c r="AQ596" s="15"/>
      <c r="AR596" s="15"/>
      <c r="AS596" s="15"/>
      <c r="AT596" s="15"/>
      <c r="AU596" s="15"/>
      <c r="AV596" s="15"/>
      <c r="AW596" s="15"/>
      <c r="AX596" s="15"/>
      <c r="AY596" s="15"/>
      <c r="AZ596" s="15"/>
      <c r="BA596" s="15"/>
      <c r="BB596" s="15"/>
      <c r="BC596" s="15"/>
      <c r="BD596" s="15"/>
    </row>
    <row r="597" spans="1:56" s="92" customFormat="1" ht="15" customHeight="1" x14ac:dyDescent="0.3">
      <c r="A597" s="18"/>
      <c r="B597" s="138"/>
      <c r="C597" s="138"/>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c r="AB597" s="138"/>
      <c r="AC597" s="138"/>
      <c r="AD597" s="138"/>
      <c r="AE597" s="138"/>
      <c r="AF597" s="138"/>
      <c r="AG597" s="138"/>
      <c r="AH597" s="138"/>
      <c r="AI597" s="138"/>
      <c r="AJ597" s="138"/>
      <c r="AK597" s="138"/>
      <c r="AL597" s="138"/>
      <c r="AM597" s="138"/>
      <c r="AN597" s="138"/>
      <c r="AO597" s="138"/>
      <c r="AP597" s="138"/>
      <c r="AQ597" s="15"/>
      <c r="AR597" s="15"/>
      <c r="AS597" s="15"/>
      <c r="AT597" s="15"/>
      <c r="AU597" s="15"/>
      <c r="AV597" s="15"/>
      <c r="AW597" s="15"/>
      <c r="AX597" s="15"/>
      <c r="AY597" s="15"/>
      <c r="AZ597" s="15"/>
      <c r="BA597" s="15"/>
      <c r="BB597" s="15"/>
      <c r="BC597" s="15"/>
      <c r="BD597" s="15"/>
    </row>
    <row r="598" spans="1:56" s="92" customFormat="1" ht="2.25" customHeight="1" x14ac:dyDescent="0.3">
      <c r="A598" s="18"/>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c r="AA598" s="99"/>
      <c r="AB598" s="99"/>
      <c r="AC598" s="99"/>
      <c r="AD598" s="99"/>
      <c r="AE598" s="99"/>
      <c r="AF598" s="99"/>
      <c r="AG598" s="99"/>
      <c r="AH598" s="99"/>
      <c r="AI598" s="99"/>
      <c r="AJ598" s="99"/>
      <c r="AK598" s="99"/>
      <c r="AL598" s="99"/>
      <c r="AM598" s="99"/>
      <c r="AN598" s="99"/>
      <c r="AO598" s="99"/>
      <c r="AP598" s="99"/>
      <c r="AQ598" s="15"/>
      <c r="AR598" s="15"/>
      <c r="AS598" s="15"/>
      <c r="AT598" s="15"/>
      <c r="AU598" s="15"/>
      <c r="AV598" s="15"/>
      <c r="AW598" s="15"/>
      <c r="AX598" s="15"/>
      <c r="AY598" s="15"/>
      <c r="AZ598" s="15"/>
      <c r="BA598" s="15"/>
      <c r="BB598" s="15"/>
      <c r="BC598" s="15"/>
      <c r="BD598" s="15"/>
    </row>
    <row r="599" spans="1:56" ht="15" customHeight="1" x14ac:dyDescent="0.25">
      <c r="A599" s="3">
        <v>56</v>
      </c>
      <c r="B599" s="127" t="s">
        <v>217</v>
      </c>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5"/>
      <c r="AR599" s="15"/>
      <c r="AS599" s="15"/>
      <c r="AT599" s="15"/>
      <c r="AU599" s="1"/>
      <c r="AV599" s="1"/>
      <c r="AW599" s="1"/>
      <c r="AX599" s="1"/>
      <c r="AY599" s="1"/>
      <c r="AZ599" s="1"/>
      <c r="BA599" s="1"/>
      <c r="BB599" s="1"/>
      <c r="BC599" s="1"/>
      <c r="BD599" s="1"/>
    </row>
    <row r="600" spans="1:56" ht="15" customHeight="1" x14ac:dyDescent="0.25">
      <c r="A600" s="15"/>
      <c r="B600" s="101" t="s">
        <v>218</v>
      </c>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c r="AH600" s="101"/>
      <c r="AI600" s="101"/>
      <c r="AJ600" s="101"/>
      <c r="AK600" s="101"/>
      <c r="AL600" s="101"/>
      <c r="AM600" s="101"/>
      <c r="AN600" s="101"/>
      <c r="AO600" s="101"/>
      <c r="AP600" s="101"/>
      <c r="AQ600" s="15"/>
      <c r="AR600" s="15"/>
      <c r="AS600" s="15"/>
      <c r="AT600" s="15"/>
      <c r="AU600" s="1"/>
      <c r="AV600" s="1"/>
      <c r="AW600" s="1"/>
      <c r="AX600" s="1"/>
      <c r="AY600" s="1"/>
      <c r="AZ600" s="1"/>
      <c r="BA600" s="1"/>
      <c r="BB600" s="1"/>
      <c r="BC600" s="1"/>
      <c r="BD600" s="1"/>
    </row>
    <row r="601" spans="1:56" ht="15" customHeight="1" x14ac:dyDescent="0.25">
      <c r="A601" s="15"/>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c r="AH601" s="101"/>
      <c r="AI601" s="101"/>
      <c r="AJ601" s="101"/>
      <c r="AK601" s="101"/>
      <c r="AL601" s="101"/>
      <c r="AM601" s="101"/>
      <c r="AN601" s="101"/>
      <c r="AO601" s="101"/>
      <c r="AP601" s="101"/>
      <c r="AQ601" s="15"/>
      <c r="AR601" s="15"/>
      <c r="AS601" s="15"/>
      <c r="AT601" s="15"/>
      <c r="AU601" s="1"/>
      <c r="AV601" s="1"/>
      <c r="AW601" s="1"/>
      <c r="AX601" s="1"/>
      <c r="AY601" s="1"/>
      <c r="AZ601" s="1"/>
      <c r="BA601" s="1"/>
      <c r="BB601" s="1"/>
      <c r="BC601" s="1"/>
      <c r="BD601" s="1"/>
    </row>
    <row r="602" spans="1:56" ht="15" customHeight="1" x14ac:dyDescent="0.25">
      <c r="A602" s="15"/>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c r="AH602" s="101"/>
      <c r="AI602" s="101"/>
      <c r="AJ602" s="101"/>
      <c r="AK602" s="101"/>
      <c r="AL602" s="101"/>
      <c r="AM602" s="101"/>
      <c r="AN602" s="101"/>
      <c r="AO602" s="101"/>
      <c r="AP602" s="101"/>
      <c r="AQ602" s="15"/>
      <c r="AR602" s="15"/>
      <c r="AS602" s="15"/>
      <c r="AT602" s="15"/>
      <c r="AU602" s="1"/>
      <c r="AV602" s="1"/>
      <c r="AW602" s="1"/>
      <c r="AX602" s="1"/>
      <c r="AY602" s="1"/>
      <c r="AZ602" s="1"/>
      <c r="BA602" s="1"/>
      <c r="BB602" s="1"/>
      <c r="BC602" s="1"/>
      <c r="BD602" s="1"/>
    </row>
    <row r="603" spans="1:56" ht="15" customHeight="1" x14ac:dyDescent="0.25">
      <c r="A603" s="15"/>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c r="AG603" s="101"/>
      <c r="AH603" s="101"/>
      <c r="AI603" s="101"/>
      <c r="AJ603" s="101"/>
      <c r="AK603" s="101"/>
      <c r="AL603" s="101"/>
      <c r="AM603" s="101"/>
      <c r="AN603" s="101"/>
      <c r="AO603" s="101"/>
      <c r="AP603" s="101"/>
      <c r="AQ603" s="15"/>
      <c r="AR603" s="15"/>
      <c r="AS603" s="15"/>
      <c r="AT603" s="15"/>
      <c r="AU603" s="1"/>
      <c r="AV603" s="1"/>
      <c r="AW603" s="1"/>
      <c r="AX603" s="1"/>
      <c r="AY603" s="1"/>
      <c r="AZ603" s="1"/>
      <c r="BA603" s="1"/>
      <c r="BB603" s="1"/>
      <c r="BC603" s="1"/>
      <c r="BD603" s="1"/>
    </row>
    <row r="604" spans="1:56" ht="15" customHeight="1" x14ac:dyDescent="0.25">
      <c r="A604" s="15"/>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c r="AG604" s="101"/>
      <c r="AH604" s="101"/>
      <c r="AI604" s="101"/>
      <c r="AJ604" s="101"/>
      <c r="AK604" s="101"/>
      <c r="AL604" s="101"/>
      <c r="AM604" s="101"/>
      <c r="AN604" s="101"/>
      <c r="AO604" s="101"/>
      <c r="AP604" s="101"/>
      <c r="AQ604" s="15"/>
      <c r="AR604" s="15"/>
      <c r="AS604" s="15"/>
      <c r="AT604" s="15"/>
      <c r="AU604" s="1"/>
      <c r="AV604" s="1"/>
      <c r="AW604" s="1"/>
      <c r="AX604" s="1"/>
      <c r="AY604" s="1"/>
      <c r="AZ604" s="1"/>
      <c r="BA604" s="1"/>
      <c r="BB604" s="1"/>
      <c r="BC604" s="1"/>
      <c r="BD604" s="1"/>
    </row>
    <row r="605" spans="1:56" ht="15" customHeight="1" x14ac:dyDescent="0.25">
      <c r="A605" s="15"/>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c r="AG605" s="101"/>
      <c r="AH605" s="101"/>
      <c r="AI605" s="101"/>
      <c r="AJ605" s="101"/>
      <c r="AK605" s="101"/>
      <c r="AL605" s="101"/>
      <c r="AM605" s="101"/>
      <c r="AN605" s="101"/>
      <c r="AO605" s="101"/>
      <c r="AP605" s="101"/>
      <c r="AQ605" s="15"/>
      <c r="AR605" s="15"/>
      <c r="AS605" s="15"/>
      <c r="AT605" s="15"/>
      <c r="AU605" s="1"/>
      <c r="AV605" s="1"/>
      <c r="AW605" s="1"/>
      <c r="AX605" s="1"/>
      <c r="AY605" s="1"/>
      <c r="AZ605" s="1"/>
      <c r="BA605" s="1"/>
      <c r="BB605" s="1"/>
      <c r="BC605" s="1"/>
      <c r="BD605" s="1"/>
    </row>
    <row r="606" spans="1:56" ht="15" customHeight="1" x14ac:dyDescent="0.25">
      <c r="A606" s="15"/>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c r="AH606" s="101"/>
      <c r="AI606" s="101"/>
      <c r="AJ606" s="101"/>
      <c r="AK606" s="101"/>
      <c r="AL606" s="101"/>
      <c r="AM606" s="101"/>
      <c r="AN606" s="101"/>
      <c r="AO606" s="101"/>
      <c r="AP606" s="101"/>
      <c r="AQ606" s="15"/>
      <c r="AR606" s="15"/>
      <c r="AS606" s="15"/>
      <c r="AT606" s="15"/>
      <c r="AU606" s="1"/>
      <c r="AV606" s="1"/>
      <c r="AW606" s="1"/>
      <c r="AX606" s="1"/>
      <c r="AY606" s="1"/>
      <c r="AZ606" s="1"/>
      <c r="BA606" s="1"/>
      <c r="BB606" s="1"/>
      <c r="BC606" s="1"/>
      <c r="BD606" s="1"/>
    </row>
    <row r="607" spans="1:56" ht="15" customHeight="1" x14ac:dyDescent="0.25">
      <c r="A607" s="3"/>
      <c r="B607" s="15"/>
      <c r="C607" s="15"/>
      <c r="D607" s="15"/>
      <c r="E607" s="15"/>
      <c r="F607" s="15"/>
      <c r="G607" s="15"/>
      <c r="H607" s="15"/>
      <c r="I607" s="15"/>
      <c r="J607" s="15"/>
      <c r="K607" s="15"/>
      <c r="L607" s="15"/>
      <c r="M607" s="15"/>
      <c r="N607" s="15"/>
      <c r="O607" s="15"/>
      <c r="P607" s="15"/>
      <c r="Q607" s="275" t="s">
        <v>182</v>
      </c>
      <c r="R607" s="284"/>
      <c r="S607" s="284"/>
      <c r="T607" s="284"/>
      <c r="U607" s="284"/>
      <c r="V607" s="284"/>
      <c r="W607" s="284"/>
      <c r="X607" s="284"/>
      <c r="Y607" s="18"/>
      <c r="Z607" s="275" t="s">
        <v>204</v>
      </c>
      <c r="AA607" s="275"/>
      <c r="AB607" s="275"/>
      <c r="AC607" s="275"/>
      <c r="AD607" s="275"/>
      <c r="AE607" s="275"/>
      <c r="AF607" s="275"/>
      <c r="AG607" s="275"/>
      <c r="AH607" s="136"/>
      <c r="AI607" s="136"/>
      <c r="AJ607" s="15"/>
      <c r="AK607" s="15"/>
      <c r="AL607" s="15"/>
      <c r="AM607" s="15"/>
      <c r="AN607" s="15"/>
      <c r="AO607" s="15"/>
      <c r="AP607" s="15"/>
      <c r="AQ607" s="15"/>
      <c r="AR607" s="15"/>
      <c r="AS607" s="15"/>
      <c r="AT607" s="15"/>
      <c r="AU607" s="1"/>
      <c r="AV607" s="1"/>
      <c r="AW607" s="1"/>
      <c r="AX607" s="1"/>
      <c r="AY607" s="1"/>
      <c r="AZ607" s="1"/>
      <c r="BA607" s="1"/>
      <c r="BB607" s="1"/>
      <c r="BC607" s="1"/>
      <c r="BD607" s="1"/>
    </row>
    <row r="608" spans="1:56" ht="2.25" customHeight="1" x14ac:dyDescent="0.25">
      <c r="A608" s="3"/>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
      <c r="AV608" s="1"/>
      <c r="AW608" s="1"/>
      <c r="AX608" s="1"/>
      <c r="AY608" s="1"/>
      <c r="AZ608" s="1"/>
      <c r="BA608" s="1"/>
      <c r="BB608" s="1"/>
      <c r="BC608" s="1"/>
      <c r="BD608" s="1"/>
    </row>
    <row r="609" spans="1:56" ht="15" customHeight="1" x14ac:dyDescent="0.25">
      <c r="A609" s="3"/>
      <c r="B609" s="131" t="s">
        <v>219</v>
      </c>
      <c r="C609" s="132"/>
      <c r="D609" s="132"/>
      <c r="E609" s="132"/>
      <c r="F609" s="132"/>
      <c r="G609" s="132"/>
      <c r="H609" s="132"/>
      <c r="I609" s="132"/>
      <c r="J609" s="132"/>
      <c r="K609" s="132"/>
      <c r="L609" s="132"/>
      <c r="M609" s="132"/>
      <c r="N609" s="132"/>
      <c r="O609" s="132"/>
      <c r="P609" s="16"/>
      <c r="Q609" s="142"/>
      <c r="R609" s="143"/>
      <c r="S609" s="143"/>
      <c r="T609" s="143"/>
      <c r="U609" s="143"/>
      <c r="V609" s="144"/>
      <c r="W609" s="191" t="s">
        <v>165</v>
      </c>
      <c r="X609" s="191"/>
      <c r="Y609" s="48"/>
      <c r="Z609" s="215"/>
      <c r="AA609" s="216"/>
      <c r="AB609" s="216"/>
      <c r="AC609" s="216"/>
      <c r="AD609" s="216"/>
      <c r="AE609" s="216"/>
      <c r="AF609" s="216"/>
      <c r="AG609" s="217"/>
      <c r="AH609" s="136" t="s">
        <v>206</v>
      </c>
      <c r="AI609" s="136"/>
      <c r="AJ609" s="15"/>
      <c r="AK609" s="15"/>
      <c r="AL609" s="15"/>
      <c r="AM609" s="15"/>
      <c r="AN609" s="15"/>
      <c r="AO609" s="15"/>
      <c r="AP609" s="15"/>
      <c r="AQ609" s="15"/>
      <c r="AR609" s="15"/>
      <c r="AS609" s="15"/>
      <c r="AT609" s="15"/>
      <c r="AU609" s="1"/>
      <c r="AV609" s="1"/>
      <c r="AW609" s="1"/>
      <c r="AX609" s="1"/>
      <c r="AY609" s="1"/>
      <c r="AZ609" s="1"/>
      <c r="BA609" s="1"/>
      <c r="BB609" s="1"/>
      <c r="BC609" s="1"/>
      <c r="BD609" s="1"/>
    </row>
    <row r="610" spans="1:56" ht="2.25" customHeight="1" x14ac:dyDescent="0.25">
      <c r="A610" s="3"/>
      <c r="B610" s="15"/>
      <c r="C610" s="15"/>
      <c r="D610" s="15"/>
      <c r="E610" s="15"/>
      <c r="F610" s="15"/>
      <c r="G610" s="15"/>
      <c r="H610" s="15"/>
      <c r="I610" s="15"/>
      <c r="J610" s="15"/>
      <c r="K610" s="15"/>
      <c r="L610" s="15"/>
      <c r="M610" s="15"/>
      <c r="N610" s="15"/>
      <c r="O610" s="14"/>
      <c r="P610" s="14"/>
      <c r="Q610" s="48"/>
      <c r="R610" s="48"/>
      <c r="S610" s="48"/>
      <c r="T610" s="48"/>
      <c r="U610" s="48"/>
      <c r="V610" s="48"/>
      <c r="W610" s="48"/>
      <c r="X610" s="48"/>
      <c r="Y610" s="48"/>
      <c r="Z610" s="48"/>
      <c r="AA610" s="48"/>
      <c r="AB610" s="48"/>
      <c r="AC610" s="48"/>
      <c r="AD610" s="48"/>
      <c r="AE610" s="48"/>
      <c r="AF610" s="48"/>
      <c r="AG610" s="48"/>
      <c r="AH610" s="15"/>
      <c r="AI610" s="15"/>
      <c r="AJ610" s="15"/>
      <c r="AK610" s="15"/>
      <c r="AL610" s="15"/>
      <c r="AM610" s="15"/>
      <c r="AN610" s="15"/>
      <c r="AO610" s="15"/>
      <c r="AP610" s="15"/>
      <c r="AQ610" s="15"/>
      <c r="AR610" s="15"/>
      <c r="AS610" s="15"/>
      <c r="AT610" s="15"/>
      <c r="AU610" s="1"/>
      <c r="AV610" s="1"/>
      <c r="AW610" s="1"/>
      <c r="AX610" s="1"/>
      <c r="AY610" s="1"/>
      <c r="AZ610" s="1"/>
      <c r="BA610" s="1"/>
      <c r="BB610" s="1"/>
      <c r="BC610" s="1"/>
      <c r="BD610" s="1"/>
    </row>
    <row r="611" spans="1:56" ht="15" customHeight="1" x14ac:dyDescent="0.25">
      <c r="A611" s="3"/>
      <c r="B611" s="131" t="s">
        <v>207</v>
      </c>
      <c r="C611" s="132"/>
      <c r="D611" s="132"/>
      <c r="E611" s="132"/>
      <c r="F611" s="132"/>
      <c r="G611" s="132"/>
      <c r="H611" s="132"/>
      <c r="I611" s="132"/>
      <c r="J611" s="132"/>
      <c r="K611" s="132"/>
      <c r="L611" s="132"/>
      <c r="M611" s="132"/>
      <c r="N611" s="132"/>
      <c r="O611" s="132"/>
      <c r="P611" s="16"/>
      <c r="Q611" s="142"/>
      <c r="R611" s="143"/>
      <c r="S611" s="143"/>
      <c r="T611" s="143"/>
      <c r="U611" s="143"/>
      <c r="V611" s="144"/>
      <c r="W611" s="191" t="s">
        <v>165</v>
      </c>
      <c r="X611" s="191"/>
      <c r="Y611" s="48"/>
      <c r="Z611" s="215"/>
      <c r="AA611" s="216"/>
      <c r="AB611" s="216"/>
      <c r="AC611" s="216"/>
      <c r="AD611" s="216"/>
      <c r="AE611" s="216"/>
      <c r="AF611" s="216"/>
      <c r="AG611" s="217"/>
      <c r="AH611" s="136" t="s">
        <v>206</v>
      </c>
      <c r="AI611" s="136"/>
      <c r="AJ611" s="15"/>
      <c r="AK611" s="15"/>
      <c r="AL611" s="15"/>
      <c r="AM611" s="15"/>
      <c r="AN611" s="15"/>
      <c r="AO611" s="15"/>
      <c r="AP611" s="15"/>
      <c r="AQ611" s="15"/>
      <c r="AR611" s="15"/>
      <c r="AS611" s="15"/>
      <c r="AT611" s="15"/>
      <c r="AU611" s="1"/>
      <c r="AV611" s="1"/>
      <c r="AW611" s="1"/>
      <c r="AX611" s="1"/>
      <c r="AY611" s="1"/>
      <c r="AZ611" s="1"/>
      <c r="BA611" s="1"/>
      <c r="BB611" s="1"/>
      <c r="BC611" s="1"/>
      <c r="BD611" s="1"/>
    </row>
    <row r="612" spans="1:56" ht="2.25" customHeight="1" x14ac:dyDescent="0.25">
      <c r="A612" s="3"/>
      <c r="B612" s="15"/>
      <c r="C612" s="15"/>
      <c r="D612" s="15"/>
      <c r="E612" s="15"/>
      <c r="F612" s="15"/>
      <c r="G612" s="15"/>
      <c r="H612" s="15"/>
      <c r="I612" s="15"/>
      <c r="J612" s="15"/>
      <c r="K612" s="15"/>
      <c r="L612" s="15"/>
      <c r="M612" s="15"/>
      <c r="N612" s="15"/>
      <c r="O612" s="14"/>
      <c r="P612" s="14"/>
      <c r="Q612" s="48"/>
      <c r="R612" s="48"/>
      <c r="S612" s="48"/>
      <c r="T612" s="48"/>
      <c r="U612" s="48"/>
      <c r="V612" s="48"/>
      <c r="W612" s="48"/>
      <c r="X612" s="48"/>
      <c r="Y612" s="48"/>
      <c r="Z612" s="48"/>
      <c r="AA612" s="48"/>
      <c r="AB612" s="48"/>
      <c r="AC612" s="48"/>
      <c r="AD612" s="48"/>
      <c r="AE612" s="48"/>
      <c r="AF612" s="48"/>
      <c r="AG612" s="48"/>
      <c r="AH612" s="15"/>
      <c r="AI612" s="15"/>
      <c r="AJ612" s="15"/>
      <c r="AK612" s="15"/>
      <c r="AL612" s="15"/>
      <c r="AM612" s="15"/>
      <c r="AN612" s="15"/>
      <c r="AO612" s="15"/>
      <c r="AP612" s="15"/>
      <c r="AQ612" s="15"/>
      <c r="AR612" s="15"/>
      <c r="AS612" s="15"/>
      <c r="AT612" s="15"/>
      <c r="AU612" s="1"/>
      <c r="AV612" s="1"/>
      <c r="AW612" s="1"/>
      <c r="AX612" s="1"/>
      <c r="AY612" s="1"/>
      <c r="AZ612" s="1"/>
      <c r="BA612" s="1"/>
      <c r="BB612" s="1"/>
      <c r="BC612" s="1"/>
      <c r="BD612" s="1"/>
    </row>
    <row r="613" spans="1:56" ht="15" customHeight="1" x14ac:dyDescent="0.25">
      <c r="A613" s="3"/>
      <c r="B613" s="131" t="s">
        <v>208</v>
      </c>
      <c r="C613" s="132"/>
      <c r="D613" s="132"/>
      <c r="E613" s="132"/>
      <c r="F613" s="132"/>
      <c r="G613" s="132"/>
      <c r="H613" s="132"/>
      <c r="I613" s="132"/>
      <c r="J613" s="132"/>
      <c r="K613" s="132"/>
      <c r="L613" s="132"/>
      <c r="M613" s="132"/>
      <c r="N613" s="132"/>
      <c r="O613" s="132"/>
      <c r="P613" s="16"/>
      <c r="Q613" s="142"/>
      <c r="R613" s="143"/>
      <c r="S613" s="143"/>
      <c r="T613" s="143"/>
      <c r="U613" s="143"/>
      <c r="V613" s="144"/>
      <c r="W613" s="191" t="s">
        <v>165</v>
      </c>
      <c r="X613" s="191"/>
      <c r="Y613" s="48"/>
      <c r="Z613" s="300">
        <f>IF((Q609+Q611+Q613)&lt;&gt;0,Q613/(Q609+Q611+Q613)*(Z609+Z611),0)</f>
        <v>0</v>
      </c>
      <c r="AA613" s="301"/>
      <c r="AB613" s="301"/>
      <c r="AC613" s="301"/>
      <c r="AD613" s="301"/>
      <c r="AE613" s="301"/>
      <c r="AF613" s="301"/>
      <c r="AG613" s="302"/>
      <c r="AH613" s="136" t="s">
        <v>206</v>
      </c>
      <c r="AI613" s="136"/>
      <c r="AJ613" s="15"/>
      <c r="AK613" s="15"/>
      <c r="AL613" s="15"/>
      <c r="AM613" s="15"/>
      <c r="AN613" s="15"/>
      <c r="AO613" s="15"/>
      <c r="AP613" s="15"/>
      <c r="AQ613" s="15"/>
      <c r="AR613" s="15"/>
      <c r="AS613" s="15"/>
      <c r="AT613" s="15"/>
      <c r="AU613" s="1"/>
      <c r="AV613" s="1"/>
      <c r="AW613" s="1"/>
      <c r="AX613" s="1"/>
      <c r="AY613" s="1"/>
      <c r="AZ613" s="1"/>
      <c r="BA613" s="1"/>
      <c r="BB613" s="1"/>
      <c r="BC613" s="1"/>
      <c r="BD613" s="1"/>
    </row>
    <row r="614" spans="1:56" ht="15" customHeight="1" x14ac:dyDescent="0.25">
      <c r="A614" s="3"/>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
      <c r="AV614" s="1"/>
      <c r="AW614" s="1"/>
      <c r="AX614" s="1"/>
      <c r="AY614" s="1"/>
      <c r="AZ614" s="1"/>
      <c r="BA614" s="1"/>
      <c r="BB614" s="1"/>
      <c r="BC614" s="1"/>
      <c r="BD614" s="1"/>
    </row>
    <row r="615" spans="1:56" ht="15" customHeight="1" x14ac:dyDescent="0.25">
      <c r="A615" s="3">
        <v>57</v>
      </c>
      <c r="B615" s="155" t="s">
        <v>220</v>
      </c>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c r="AO615" s="132"/>
      <c r="AP615" s="132"/>
      <c r="AQ615" s="15"/>
      <c r="AR615" s="15"/>
      <c r="AS615" s="15"/>
      <c r="AT615" s="15"/>
      <c r="AU615" s="1"/>
      <c r="AV615" s="1"/>
      <c r="AW615" s="1"/>
      <c r="AX615" s="1"/>
      <c r="AY615" s="1"/>
      <c r="AZ615" s="1"/>
      <c r="BA615" s="1"/>
      <c r="BB615" s="1"/>
      <c r="BC615" s="1"/>
      <c r="BD615" s="1"/>
    </row>
    <row r="616" spans="1:56" ht="2.25" customHeight="1" x14ac:dyDescent="0.25">
      <c r="A616" s="3"/>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
      <c r="AV616" s="1"/>
      <c r="AW616" s="1"/>
      <c r="AX616" s="1"/>
      <c r="AY616" s="1"/>
      <c r="AZ616" s="1"/>
      <c r="BA616" s="1"/>
      <c r="BB616" s="1"/>
      <c r="BC616" s="1"/>
      <c r="BD616" s="1"/>
    </row>
    <row r="617" spans="1:56" ht="15" customHeight="1" x14ac:dyDescent="0.25">
      <c r="A617" s="3"/>
      <c r="B617" s="15"/>
      <c r="C617" s="15"/>
      <c r="D617" s="15"/>
      <c r="E617" s="15"/>
      <c r="F617" s="15"/>
      <c r="G617" s="15"/>
      <c r="H617" s="15"/>
      <c r="I617" s="15"/>
      <c r="J617" s="15"/>
      <c r="K617" s="15"/>
      <c r="L617" s="15"/>
      <c r="M617" s="15"/>
      <c r="N617" s="15"/>
      <c r="O617" s="15"/>
      <c r="P617" s="15"/>
      <c r="Q617" s="275" t="s">
        <v>182</v>
      </c>
      <c r="R617" s="284"/>
      <c r="S617" s="284"/>
      <c r="T617" s="284"/>
      <c r="U617" s="284"/>
      <c r="V617" s="284"/>
      <c r="W617" s="284"/>
      <c r="X617" s="284"/>
      <c r="Y617" s="18"/>
      <c r="Z617" s="275" t="s">
        <v>204</v>
      </c>
      <c r="AA617" s="275"/>
      <c r="AB617" s="275"/>
      <c r="AC617" s="275"/>
      <c r="AD617" s="275"/>
      <c r="AE617" s="275"/>
      <c r="AF617" s="275"/>
      <c r="AG617" s="275"/>
      <c r="AH617" s="136"/>
      <c r="AI617" s="136"/>
      <c r="AJ617" s="15"/>
      <c r="AK617" s="15"/>
      <c r="AL617" s="15"/>
      <c r="AM617" s="15"/>
      <c r="AN617" s="15"/>
      <c r="AO617" s="15"/>
      <c r="AP617" s="15"/>
      <c r="AQ617" s="15"/>
      <c r="AR617" s="15"/>
      <c r="AS617" s="15"/>
      <c r="AT617" s="15"/>
      <c r="AU617" s="1"/>
      <c r="AV617" s="1"/>
      <c r="AW617" s="1"/>
      <c r="AX617" s="1"/>
      <c r="AY617" s="1"/>
      <c r="AZ617" s="1"/>
      <c r="BA617" s="1"/>
      <c r="BB617" s="1"/>
      <c r="BC617" s="1"/>
      <c r="BD617" s="1"/>
    </row>
    <row r="618" spans="1:56" ht="2.25" customHeight="1" x14ac:dyDescent="0.25">
      <c r="A618" s="3"/>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
      <c r="AV618" s="1"/>
      <c r="AW618" s="1"/>
      <c r="AX618" s="1"/>
      <c r="AY618" s="1"/>
      <c r="AZ618" s="1"/>
      <c r="BA618" s="1"/>
      <c r="BB618" s="1"/>
      <c r="BC618" s="1"/>
      <c r="BD618" s="1"/>
    </row>
    <row r="619" spans="1:56" ht="15" customHeight="1" x14ac:dyDescent="0.25">
      <c r="A619" s="3"/>
      <c r="B619" s="141" t="s">
        <v>174</v>
      </c>
      <c r="C619" s="136"/>
      <c r="D619" s="136"/>
      <c r="E619" s="136"/>
      <c r="F619" s="136"/>
      <c r="G619" s="136"/>
      <c r="H619" s="136"/>
      <c r="I619" s="136"/>
      <c r="J619" s="136"/>
      <c r="K619" s="136"/>
      <c r="L619" s="136"/>
      <c r="M619" s="136"/>
      <c r="N619" s="136"/>
      <c r="O619" s="136"/>
      <c r="P619" s="15"/>
      <c r="Q619" s="142"/>
      <c r="R619" s="143"/>
      <c r="S619" s="143"/>
      <c r="T619" s="143"/>
      <c r="U619" s="143"/>
      <c r="V619" s="144"/>
      <c r="W619" s="191" t="s">
        <v>165</v>
      </c>
      <c r="X619" s="191"/>
      <c r="Y619" s="48"/>
      <c r="Z619" s="215"/>
      <c r="AA619" s="216"/>
      <c r="AB619" s="216"/>
      <c r="AC619" s="216"/>
      <c r="AD619" s="216"/>
      <c r="AE619" s="216"/>
      <c r="AF619" s="216"/>
      <c r="AG619" s="217"/>
      <c r="AH619" s="136" t="s">
        <v>206</v>
      </c>
      <c r="AI619" s="136"/>
      <c r="AJ619" s="15"/>
      <c r="AK619" s="15"/>
      <c r="AL619" s="15"/>
      <c r="AM619" s="15"/>
      <c r="AN619" s="15"/>
      <c r="AO619" s="15"/>
      <c r="AP619" s="15"/>
      <c r="AQ619" s="15"/>
      <c r="AR619" s="15"/>
      <c r="AS619" s="15"/>
      <c r="AT619" s="15"/>
      <c r="AU619" s="1"/>
      <c r="AV619" s="1"/>
      <c r="AW619" s="1"/>
      <c r="AX619" s="1"/>
      <c r="AY619" s="1"/>
      <c r="AZ619" s="1"/>
      <c r="BA619" s="1"/>
      <c r="BB619" s="1"/>
      <c r="BC619" s="1"/>
      <c r="BD619" s="1"/>
    </row>
    <row r="620" spans="1:56" ht="2.25" customHeight="1" x14ac:dyDescent="0.25">
      <c r="A620" s="3"/>
      <c r="B620" s="15"/>
      <c r="C620" s="15"/>
      <c r="D620" s="15"/>
      <c r="E620" s="15"/>
      <c r="F620" s="15"/>
      <c r="G620" s="15"/>
      <c r="H620" s="15"/>
      <c r="I620" s="15"/>
      <c r="J620" s="15"/>
      <c r="K620" s="15"/>
      <c r="L620" s="15"/>
      <c r="M620" s="15"/>
      <c r="N620" s="15"/>
      <c r="O620" s="14"/>
      <c r="P620" s="14"/>
      <c r="Q620" s="48"/>
      <c r="R620" s="48"/>
      <c r="S620" s="48"/>
      <c r="T620" s="48"/>
      <c r="U620" s="48"/>
      <c r="V620" s="48"/>
      <c r="W620" s="48"/>
      <c r="X620" s="48"/>
      <c r="Y620" s="48"/>
      <c r="Z620" s="48"/>
      <c r="AA620" s="48"/>
      <c r="AB620" s="48"/>
      <c r="AC620" s="48"/>
      <c r="AD620" s="48"/>
      <c r="AE620" s="48"/>
      <c r="AF620" s="48"/>
      <c r="AG620" s="48"/>
      <c r="AH620" s="15"/>
      <c r="AI620" s="15"/>
      <c r="AJ620" s="15"/>
      <c r="AK620" s="15"/>
      <c r="AL620" s="15"/>
      <c r="AM620" s="15"/>
      <c r="AN620" s="15"/>
      <c r="AO620" s="15"/>
      <c r="AP620" s="15"/>
      <c r="AQ620" s="15"/>
      <c r="AR620" s="15"/>
      <c r="AS620" s="15"/>
      <c r="AT620" s="15"/>
      <c r="AU620" s="1"/>
      <c r="AV620" s="1"/>
      <c r="AW620" s="1"/>
      <c r="AX620" s="1"/>
      <c r="AY620" s="1"/>
      <c r="AZ620" s="1"/>
      <c r="BA620" s="1"/>
      <c r="BB620" s="1"/>
      <c r="BC620" s="1"/>
      <c r="BD620" s="1"/>
    </row>
    <row r="621" spans="1:56" ht="15" customHeight="1" x14ac:dyDescent="0.25">
      <c r="A621" s="3"/>
      <c r="B621" s="141" t="s">
        <v>212</v>
      </c>
      <c r="C621" s="136"/>
      <c r="D621" s="136"/>
      <c r="E621" s="136"/>
      <c r="F621" s="136"/>
      <c r="G621" s="136"/>
      <c r="H621" s="136"/>
      <c r="I621" s="136"/>
      <c r="J621" s="136"/>
      <c r="K621" s="136"/>
      <c r="L621" s="136"/>
      <c r="M621" s="136"/>
      <c r="N621" s="136"/>
      <c r="O621" s="136"/>
      <c r="P621" s="15"/>
      <c r="Q621" s="142"/>
      <c r="R621" s="143"/>
      <c r="S621" s="143"/>
      <c r="T621" s="143"/>
      <c r="U621" s="143"/>
      <c r="V621" s="144"/>
      <c r="W621" s="191" t="s">
        <v>165</v>
      </c>
      <c r="X621" s="191"/>
      <c r="Y621" s="48"/>
      <c r="Z621" s="215"/>
      <c r="AA621" s="216"/>
      <c r="AB621" s="216"/>
      <c r="AC621" s="216"/>
      <c r="AD621" s="216"/>
      <c r="AE621" s="216"/>
      <c r="AF621" s="216"/>
      <c r="AG621" s="217"/>
      <c r="AH621" s="136" t="s">
        <v>206</v>
      </c>
      <c r="AI621" s="136"/>
      <c r="AJ621" s="15"/>
      <c r="AK621" s="15"/>
      <c r="AL621" s="15"/>
      <c r="AM621" s="15"/>
      <c r="AN621" s="15"/>
      <c r="AO621" s="15"/>
      <c r="AP621" s="15"/>
      <c r="AQ621" s="15"/>
      <c r="AR621" s="15"/>
      <c r="AS621" s="15"/>
      <c r="AT621" s="15"/>
      <c r="AU621" s="1"/>
      <c r="AV621" s="1"/>
      <c r="AW621" s="1"/>
      <c r="AX621" s="1"/>
      <c r="AY621" s="1"/>
      <c r="AZ621" s="1"/>
      <c r="BA621" s="1"/>
      <c r="BB621" s="1"/>
      <c r="BC621" s="1"/>
      <c r="BD621" s="1"/>
    </row>
    <row r="622" spans="1:56" ht="2.25" customHeight="1" x14ac:dyDescent="0.25">
      <c r="A622" s="3"/>
      <c r="B622" s="15"/>
      <c r="C622" s="15"/>
      <c r="D622" s="15"/>
      <c r="E622" s="15"/>
      <c r="F622" s="15"/>
      <c r="G622" s="15"/>
      <c r="H622" s="15"/>
      <c r="I622" s="15"/>
      <c r="J622" s="15"/>
      <c r="K622" s="15"/>
      <c r="L622" s="15"/>
      <c r="M622" s="15"/>
      <c r="N622" s="15"/>
      <c r="O622" s="14"/>
      <c r="P622" s="14"/>
      <c r="Q622" s="48"/>
      <c r="R622" s="48"/>
      <c r="S622" s="48"/>
      <c r="T622" s="48"/>
      <c r="U622" s="48"/>
      <c r="V622" s="48"/>
      <c r="W622" s="48"/>
      <c r="X622" s="48"/>
      <c r="Y622" s="48"/>
      <c r="Z622" s="48"/>
      <c r="AA622" s="48"/>
      <c r="AB622" s="48"/>
      <c r="AC622" s="48"/>
      <c r="AD622" s="48"/>
      <c r="AE622" s="57"/>
      <c r="AF622" s="48"/>
      <c r="AG622" s="48"/>
      <c r="AH622" s="15"/>
      <c r="AI622" s="15"/>
      <c r="AJ622" s="15"/>
      <c r="AK622" s="15"/>
      <c r="AL622" s="15"/>
      <c r="AM622" s="15"/>
      <c r="AN622" s="15"/>
      <c r="AO622" s="15"/>
      <c r="AP622" s="15"/>
      <c r="AQ622" s="15"/>
      <c r="AR622" s="15"/>
      <c r="AS622" s="15"/>
      <c r="AT622" s="15"/>
      <c r="AU622" s="1"/>
      <c r="AV622" s="1"/>
      <c r="AW622" s="1"/>
      <c r="AX622" s="1"/>
      <c r="AY622" s="1"/>
      <c r="AZ622" s="1"/>
      <c r="BA622" s="1"/>
      <c r="BB622" s="1"/>
      <c r="BC622" s="1"/>
      <c r="BD622" s="1"/>
    </row>
    <row r="623" spans="1:56" ht="15" customHeight="1" x14ac:dyDescent="0.25">
      <c r="A623" s="3"/>
      <c r="B623" s="131" t="s">
        <v>175</v>
      </c>
      <c r="C623" s="132"/>
      <c r="D623" s="132"/>
      <c r="E623" s="132"/>
      <c r="F623" s="132"/>
      <c r="G623" s="132"/>
      <c r="H623" s="132"/>
      <c r="I623" s="132"/>
      <c r="J623" s="132"/>
      <c r="K623" s="132"/>
      <c r="L623" s="132"/>
      <c r="M623" s="132"/>
      <c r="N623" s="132"/>
      <c r="O623" s="132"/>
      <c r="P623" s="16"/>
      <c r="Q623" s="142"/>
      <c r="R623" s="143"/>
      <c r="S623" s="143"/>
      <c r="T623" s="143"/>
      <c r="U623" s="143"/>
      <c r="V623" s="144"/>
      <c r="W623" s="191" t="s">
        <v>165</v>
      </c>
      <c r="X623" s="191"/>
      <c r="Y623" s="48"/>
      <c r="Z623" s="215"/>
      <c r="AA623" s="216"/>
      <c r="AB623" s="216"/>
      <c r="AC623" s="216"/>
      <c r="AD623" s="216"/>
      <c r="AE623" s="216"/>
      <c r="AF623" s="216"/>
      <c r="AG623" s="217"/>
      <c r="AH623" s="136" t="s">
        <v>206</v>
      </c>
      <c r="AI623" s="136"/>
      <c r="AJ623" s="15"/>
      <c r="AK623" s="15"/>
      <c r="AL623" s="15"/>
      <c r="AM623" s="15"/>
      <c r="AN623" s="15"/>
      <c r="AO623" s="15"/>
      <c r="AP623" s="15"/>
      <c r="AQ623" s="15"/>
      <c r="AR623" s="15"/>
      <c r="AS623" s="15"/>
      <c r="AT623" s="15"/>
      <c r="AU623" s="1"/>
      <c r="AV623" s="1"/>
      <c r="AW623" s="1"/>
      <c r="AX623" s="1"/>
      <c r="AY623" s="1"/>
      <c r="AZ623" s="1"/>
      <c r="BA623" s="1"/>
      <c r="BB623" s="1"/>
      <c r="BC623" s="1"/>
      <c r="BD623" s="1"/>
    </row>
    <row r="624" spans="1:56" ht="2.25" customHeight="1" x14ac:dyDescent="0.25">
      <c r="A624" s="3"/>
      <c r="B624" s="15"/>
      <c r="C624" s="15"/>
      <c r="D624" s="15"/>
      <c r="E624" s="15"/>
      <c r="F624" s="15"/>
      <c r="G624" s="15"/>
      <c r="H624" s="15"/>
      <c r="I624" s="15"/>
      <c r="J624" s="15"/>
      <c r="K624" s="15"/>
      <c r="L624" s="15"/>
      <c r="M624" s="15"/>
      <c r="N624" s="15"/>
      <c r="O624" s="15"/>
      <c r="P624" s="15"/>
      <c r="Q624" s="48"/>
      <c r="R624" s="48"/>
      <c r="S624" s="48"/>
      <c r="T624" s="48"/>
      <c r="U624" s="48"/>
      <c r="V624" s="48"/>
      <c r="W624" s="48"/>
      <c r="X624" s="48"/>
      <c r="Y624" s="48"/>
      <c r="Z624" s="48"/>
      <c r="AA624" s="48"/>
      <c r="AB624" s="48"/>
      <c r="AC624" s="48"/>
      <c r="AD624" s="48"/>
      <c r="AE624" s="48"/>
      <c r="AF624" s="48"/>
      <c r="AG624" s="48"/>
      <c r="AH624" s="15"/>
      <c r="AI624" s="15"/>
      <c r="AJ624" s="15"/>
      <c r="AK624" s="15"/>
      <c r="AL624" s="15"/>
      <c r="AM624" s="15"/>
      <c r="AN624" s="15"/>
      <c r="AO624" s="15"/>
      <c r="AP624" s="15"/>
      <c r="AQ624" s="15"/>
      <c r="AR624" s="15"/>
      <c r="AS624" s="15"/>
      <c r="AT624" s="15"/>
      <c r="AU624" s="1"/>
      <c r="AV624" s="1"/>
      <c r="AW624" s="1"/>
      <c r="AX624" s="1"/>
      <c r="AY624" s="1"/>
      <c r="AZ624" s="1"/>
      <c r="BA624" s="1"/>
      <c r="BB624" s="1"/>
      <c r="BC624" s="1"/>
      <c r="BD624" s="1"/>
    </row>
    <row r="625" spans="1:56" ht="15" customHeight="1" x14ac:dyDescent="0.25">
      <c r="A625" s="3"/>
      <c r="B625" s="141" t="s">
        <v>176</v>
      </c>
      <c r="C625" s="136"/>
      <c r="D625" s="136"/>
      <c r="E625" s="136"/>
      <c r="F625" s="136"/>
      <c r="G625" s="136"/>
      <c r="H625" s="136"/>
      <c r="I625" s="136"/>
      <c r="J625" s="136"/>
      <c r="K625" s="136"/>
      <c r="L625" s="136"/>
      <c r="M625" s="136"/>
      <c r="N625" s="136"/>
      <c r="O625" s="136"/>
      <c r="P625" s="15"/>
      <c r="Q625" s="142"/>
      <c r="R625" s="143"/>
      <c r="S625" s="143"/>
      <c r="T625" s="143"/>
      <c r="U625" s="143"/>
      <c r="V625" s="144"/>
      <c r="W625" s="191" t="s">
        <v>165</v>
      </c>
      <c r="X625" s="191"/>
      <c r="Y625" s="48"/>
      <c r="Z625" s="215"/>
      <c r="AA625" s="216"/>
      <c r="AB625" s="216"/>
      <c r="AC625" s="216"/>
      <c r="AD625" s="216"/>
      <c r="AE625" s="216"/>
      <c r="AF625" s="216"/>
      <c r="AG625" s="217"/>
      <c r="AH625" s="136" t="s">
        <v>206</v>
      </c>
      <c r="AI625" s="136"/>
      <c r="AJ625" s="15"/>
      <c r="AK625" s="15"/>
      <c r="AL625" s="15"/>
      <c r="AM625" s="15"/>
      <c r="AN625" s="15"/>
      <c r="AO625" s="15"/>
      <c r="AP625" s="15"/>
      <c r="AQ625" s="15"/>
      <c r="AR625" s="15"/>
      <c r="AS625" s="15"/>
      <c r="AT625" s="15"/>
      <c r="AU625" s="1"/>
      <c r="AV625" s="1"/>
      <c r="AW625" s="1"/>
      <c r="AX625" s="1"/>
      <c r="AY625" s="1"/>
      <c r="AZ625" s="1"/>
      <c r="BA625" s="1"/>
      <c r="BB625" s="1"/>
      <c r="BC625" s="1"/>
      <c r="BD625" s="1"/>
    </row>
    <row r="626" spans="1:56" ht="15" customHeight="1" x14ac:dyDescent="0.25">
      <c r="A626" s="3"/>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
      <c r="AV626" s="1"/>
      <c r="AW626" s="1"/>
      <c r="AX626" s="1"/>
      <c r="AY626" s="1"/>
      <c r="AZ626" s="1"/>
      <c r="BA626" s="1"/>
      <c r="BB626" s="1"/>
      <c r="BC626" s="1"/>
      <c r="BD626" s="1"/>
    </row>
    <row r="627" spans="1:56" ht="15" customHeight="1" x14ac:dyDescent="0.25">
      <c r="A627" s="3"/>
      <c r="B627" s="169" t="s">
        <v>221</v>
      </c>
      <c r="C627" s="169"/>
      <c r="D627" s="169"/>
      <c r="E627" s="169"/>
      <c r="F627" s="169"/>
      <c r="G627" s="169"/>
      <c r="H627" s="169"/>
      <c r="I627" s="169"/>
      <c r="J627" s="169"/>
      <c r="K627" s="169"/>
      <c r="L627" s="169"/>
      <c r="M627" s="169"/>
      <c r="N627" s="169"/>
      <c r="O627" s="169"/>
      <c r="P627" s="169"/>
      <c r="Q627" s="169"/>
      <c r="R627" s="169"/>
      <c r="S627" s="169"/>
      <c r="T627" s="169"/>
      <c r="U627" s="169"/>
      <c r="V627" s="169"/>
      <c r="W627" s="169"/>
      <c r="X627" s="169"/>
      <c r="Y627" s="169"/>
      <c r="Z627" s="169"/>
      <c r="AA627" s="169"/>
      <c r="AB627" s="169"/>
      <c r="AC627" s="169"/>
      <c r="AD627" s="169"/>
      <c r="AE627" s="169"/>
      <c r="AF627" s="169"/>
      <c r="AG627" s="169"/>
      <c r="AH627" s="169"/>
      <c r="AI627" s="169"/>
      <c r="AJ627" s="169"/>
      <c r="AK627" s="169"/>
      <c r="AL627" s="169"/>
      <c r="AM627" s="169"/>
      <c r="AN627" s="169"/>
      <c r="AO627" s="169"/>
      <c r="AP627" s="170"/>
      <c r="AQ627" s="15"/>
      <c r="AR627" s="15"/>
      <c r="AS627" s="15"/>
      <c r="AT627" s="15"/>
      <c r="AU627" s="1"/>
      <c r="AV627" s="1"/>
      <c r="AW627" s="1"/>
      <c r="AX627" s="1"/>
      <c r="AY627" s="1"/>
      <c r="AZ627" s="1"/>
      <c r="BA627" s="1"/>
      <c r="BB627" s="1"/>
      <c r="BC627" s="1"/>
      <c r="BD627" s="1"/>
    </row>
    <row r="628" spans="1:56" ht="15" customHeight="1" x14ac:dyDescent="0.25">
      <c r="A628" s="3"/>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
      <c r="AV628" s="1"/>
      <c r="AW628" s="1"/>
      <c r="AX628" s="1"/>
      <c r="AY628" s="1"/>
      <c r="AZ628" s="1"/>
      <c r="BA628" s="1"/>
      <c r="BB628" s="1"/>
      <c r="BC628" s="1"/>
      <c r="BD628" s="1"/>
    </row>
    <row r="629" spans="1:56" ht="15" customHeight="1" x14ac:dyDescent="0.25">
      <c r="A629" s="3">
        <v>58</v>
      </c>
      <c r="B629" s="155" t="s">
        <v>222</v>
      </c>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c r="AO629" s="132"/>
      <c r="AP629" s="132"/>
      <c r="AQ629" s="15"/>
      <c r="AR629" s="15"/>
      <c r="AS629" s="15"/>
      <c r="AT629" s="15"/>
      <c r="AU629" s="1"/>
      <c r="AV629" s="1"/>
      <c r="AW629" s="1"/>
      <c r="AX629" s="1"/>
      <c r="AY629" s="1"/>
      <c r="AZ629" s="1"/>
      <c r="BA629" s="1"/>
      <c r="BB629" s="1"/>
      <c r="BC629" s="1"/>
      <c r="BD629" s="1"/>
    </row>
    <row r="630" spans="1:56" ht="15" customHeight="1" x14ac:dyDescent="0.25">
      <c r="A630" s="3"/>
      <c r="B630" s="15"/>
      <c r="C630" s="15"/>
      <c r="D630" s="15"/>
      <c r="E630" s="15"/>
      <c r="F630" s="15"/>
      <c r="G630" s="15"/>
      <c r="H630" s="15"/>
      <c r="I630" s="15"/>
      <c r="J630" s="15"/>
      <c r="K630" s="15"/>
      <c r="L630" s="15"/>
      <c r="M630" s="15"/>
      <c r="N630" s="14"/>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
      <c r="AV630" s="1"/>
      <c r="AW630" s="1"/>
      <c r="AX630" s="1"/>
      <c r="AY630" s="1"/>
      <c r="AZ630" s="1"/>
      <c r="BA630" s="1"/>
      <c r="BB630" s="1"/>
      <c r="BC630" s="1"/>
      <c r="BD630" s="1"/>
    </row>
    <row r="631" spans="1:56" ht="15" customHeight="1" x14ac:dyDescent="0.25">
      <c r="A631" s="3"/>
      <c r="B631" s="199" t="s">
        <v>223</v>
      </c>
      <c r="C631" s="199"/>
      <c r="D631" s="199"/>
      <c r="E631" s="199"/>
      <c r="F631" s="199"/>
      <c r="G631" s="199"/>
      <c r="H631" s="199"/>
      <c r="I631" s="199"/>
      <c r="J631" s="199"/>
      <c r="K631" s="199"/>
      <c r="L631" s="199"/>
      <c r="M631" s="199"/>
      <c r="N631" s="199"/>
      <c r="O631" s="199"/>
      <c r="P631" s="199"/>
      <c r="Q631" s="199"/>
      <c r="R631" s="199"/>
      <c r="S631" s="199"/>
      <c r="T631" s="199"/>
      <c r="U631" s="199"/>
      <c r="V631" s="199"/>
      <c r="W631" s="199"/>
      <c r="X631" s="199"/>
      <c r="Y631" s="199"/>
      <c r="Z631" s="199"/>
      <c r="AA631" s="199"/>
      <c r="AB631" s="199"/>
      <c r="AC631" s="199"/>
      <c r="AD631" s="199"/>
      <c r="AE631" s="199"/>
      <c r="AF631" s="199"/>
      <c r="AG631" s="199"/>
      <c r="AH631" s="199"/>
      <c r="AI631" s="199"/>
      <c r="AJ631" s="199"/>
      <c r="AK631" s="199"/>
      <c r="AL631" s="199"/>
      <c r="AM631" s="199"/>
      <c r="AN631" s="199"/>
      <c r="AO631" s="199"/>
      <c r="AP631" s="199"/>
      <c r="AQ631" s="15"/>
      <c r="AR631" s="15"/>
      <c r="AS631" s="15"/>
      <c r="AT631" s="15"/>
      <c r="AU631" s="1"/>
      <c r="AV631" s="1"/>
      <c r="AW631" s="1"/>
      <c r="AX631" s="1"/>
      <c r="AY631" s="1"/>
      <c r="AZ631" s="1"/>
      <c r="BA631" s="1"/>
      <c r="BB631" s="1"/>
      <c r="BC631" s="1"/>
      <c r="BD631" s="1"/>
    </row>
    <row r="632" spans="1:56" ht="2.25" customHeight="1" x14ac:dyDescent="0.25">
      <c r="A632" s="3"/>
      <c r="B632" s="15"/>
      <c r="C632" s="15"/>
      <c r="D632" s="15"/>
      <c r="E632" s="15"/>
      <c r="F632" s="15"/>
      <c r="G632" s="15"/>
      <c r="H632" s="15"/>
      <c r="I632" s="15"/>
      <c r="J632" s="15"/>
      <c r="K632" s="15"/>
      <c r="L632" s="15"/>
      <c r="M632" s="15"/>
      <c r="N632" s="14"/>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
      <c r="AV632" s="1"/>
      <c r="AW632" s="1"/>
      <c r="AX632" s="1"/>
      <c r="AY632" s="1"/>
      <c r="AZ632" s="1"/>
      <c r="BA632" s="1"/>
      <c r="BB632" s="1"/>
      <c r="BC632" s="1"/>
      <c r="BD632" s="1"/>
    </row>
    <row r="633" spans="1:56" ht="15" customHeight="1" x14ac:dyDescent="0.25">
      <c r="A633" s="3"/>
      <c r="B633" s="215"/>
      <c r="C633" s="216"/>
      <c r="D633" s="216"/>
      <c r="E633" s="216"/>
      <c r="F633" s="216"/>
      <c r="G633" s="216"/>
      <c r="H633" s="216"/>
      <c r="I633" s="217"/>
      <c r="J633" s="136" t="s">
        <v>206</v>
      </c>
      <c r="K633" s="136"/>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
      <c r="AV633" s="1"/>
      <c r="AW633" s="1"/>
      <c r="AX633" s="1"/>
      <c r="AY633" s="1"/>
      <c r="AZ633" s="1"/>
      <c r="BA633" s="1"/>
      <c r="BB633" s="1"/>
      <c r="BC633" s="1"/>
      <c r="BD633" s="1"/>
    </row>
    <row r="634" spans="1:56" ht="15" customHeight="1" x14ac:dyDescent="0.25">
      <c r="A634" s="3"/>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
      <c r="AV634" s="1"/>
      <c r="AW634" s="1"/>
      <c r="AX634" s="1"/>
      <c r="AY634" s="1"/>
      <c r="AZ634" s="1"/>
      <c r="BA634" s="1"/>
      <c r="BB634" s="1"/>
      <c r="BC634" s="1"/>
      <c r="BD634" s="1"/>
    </row>
    <row r="635" spans="1:56" ht="15" customHeight="1" x14ac:dyDescent="0.25">
      <c r="A635" s="3">
        <v>59</v>
      </c>
      <c r="B635" s="263" t="s">
        <v>224</v>
      </c>
      <c r="C635" s="263"/>
      <c r="D635" s="263"/>
      <c r="E635" s="263"/>
      <c r="F635" s="263"/>
      <c r="G635" s="263"/>
      <c r="H635" s="263"/>
      <c r="I635" s="263"/>
      <c r="J635" s="263"/>
      <c r="K635" s="263"/>
      <c r="L635" s="263"/>
      <c r="M635" s="263"/>
      <c r="N635" s="263"/>
      <c r="O635" s="263"/>
      <c r="P635" s="263"/>
      <c r="Q635" s="263"/>
      <c r="R635" s="263"/>
      <c r="S635" s="263"/>
      <c r="T635" s="263"/>
      <c r="U635" s="263"/>
      <c r="V635" s="263"/>
      <c r="W635" s="263"/>
      <c r="X635" s="263"/>
      <c r="Y635" s="263"/>
      <c r="Z635" s="263"/>
      <c r="AA635" s="263"/>
      <c r="AB635" s="263"/>
      <c r="AC635" s="263"/>
      <c r="AD635" s="263"/>
      <c r="AE635" s="263"/>
      <c r="AF635" s="263"/>
      <c r="AG635" s="263"/>
      <c r="AH635" s="263"/>
      <c r="AI635" s="263"/>
      <c r="AJ635" s="263"/>
      <c r="AK635" s="263"/>
      <c r="AL635" s="263"/>
      <c r="AM635" s="263"/>
      <c r="AN635" s="263"/>
      <c r="AO635" s="263"/>
      <c r="AP635" s="263"/>
      <c r="AQ635" s="15"/>
      <c r="AR635" s="15"/>
      <c r="AS635" s="15"/>
      <c r="AT635" s="15"/>
      <c r="AU635" s="1"/>
      <c r="AV635" s="1"/>
      <c r="AW635" s="1"/>
      <c r="AX635" s="1"/>
      <c r="AY635" s="1"/>
      <c r="AZ635" s="1"/>
      <c r="BA635" s="1"/>
      <c r="BB635" s="1"/>
      <c r="BC635" s="1"/>
      <c r="BD635" s="1"/>
    </row>
    <row r="636" spans="1:56" ht="15" customHeight="1" x14ac:dyDescent="0.25">
      <c r="A636" s="3"/>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
      <c r="AV636" s="1"/>
      <c r="AW636" s="1"/>
      <c r="AX636" s="1"/>
      <c r="AY636" s="1"/>
      <c r="AZ636" s="1"/>
      <c r="BA636" s="1"/>
      <c r="BB636" s="1"/>
      <c r="BC636" s="1"/>
      <c r="BD636" s="1"/>
    </row>
    <row r="637" spans="1:56" ht="15" customHeight="1" x14ac:dyDescent="0.25">
      <c r="A637" s="3"/>
      <c r="B637" s="169" t="s">
        <v>225</v>
      </c>
      <c r="C637" s="169"/>
      <c r="D637" s="169"/>
      <c r="E637" s="169"/>
      <c r="F637" s="169"/>
      <c r="G637" s="169"/>
      <c r="H637" s="169"/>
      <c r="I637" s="169"/>
      <c r="J637" s="169"/>
      <c r="K637" s="169"/>
      <c r="L637" s="169"/>
      <c r="M637" s="169"/>
      <c r="N637" s="169"/>
      <c r="O637" s="169"/>
      <c r="P637" s="169"/>
      <c r="Q637" s="169"/>
      <c r="R637" s="169"/>
      <c r="S637" s="169"/>
      <c r="T637" s="169"/>
      <c r="U637" s="169"/>
      <c r="V637" s="169"/>
      <c r="W637" s="169"/>
      <c r="X637" s="169"/>
      <c r="Y637" s="169"/>
      <c r="Z637" s="169"/>
      <c r="AA637" s="169"/>
      <c r="AB637" s="169"/>
      <c r="AC637" s="169"/>
      <c r="AD637" s="169"/>
      <c r="AE637" s="169"/>
      <c r="AF637" s="169"/>
      <c r="AG637" s="169"/>
      <c r="AH637" s="169"/>
      <c r="AI637" s="169"/>
      <c r="AJ637" s="169"/>
      <c r="AK637" s="169"/>
      <c r="AL637" s="169"/>
      <c r="AM637" s="169"/>
      <c r="AN637" s="169"/>
      <c r="AO637" s="169"/>
      <c r="AP637" s="170"/>
      <c r="AQ637" s="15"/>
      <c r="AR637" s="15"/>
      <c r="AS637" s="15"/>
      <c r="AT637" s="15"/>
      <c r="AU637" s="1"/>
      <c r="AV637" s="1"/>
      <c r="AW637" s="1"/>
      <c r="AX637" s="1"/>
      <c r="AY637" s="1"/>
      <c r="AZ637" s="1"/>
      <c r="BA637" s="1"/>
      <c r="BB637" s="1"/>
      <c r="BC637" s="1"/>
      <c r="BD637" s="1"/>
    </row>
    <row r="638" spans="1:56" ht="15" customHeight="1" x14ac:dyDescent="0.25">
      <c r="A638" s="3"/>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
      <c r="AV638" s="1"/>
      <c r="AW638" s="1"/>
      <c r="AX638" s="1"/>
      <c r="AY638" s="1"/>
      <c r="AZ638" s="1"/>
      <c r="BA638" s="1"/>
      <c r="BB638" s="1"/>
      <c r="BC638" s="1"/>
      <c r="BD638" s="1"/>
    </row>
    <row r="639" spans="1:56" ht="15" customHeight="1" x14ac:dyDescent="0.25">
      <c r="A639" s="3">
        <v>60</v>
      </c>
      <c r="B639" s="20" t="s">
        <v>226</v>
      </c>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
      <c r="AV639" s="1"/>
      <c r="AW639" s="1"/>
      <c r="AX639" s="1"/>
      <c r="AY639" s="1"/>
      <c r="AZ639" s="1"/>
      <c r="BA639" s="1"/>
      <c r="BB639" s="1"/>
      <c r="BC639" s="1"/>
      <c r="BD639" s="1"/>
    </row>
    <row r="640" spans="1:56" ht="2.25" customHeight="1" x14ac:dyDescent="0.25">
      <c r="A640" s="3"/>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
      <c r="AV640" s="1"/>
      <c r="AW640" s="1"/>
      <c r="AX640" s="1"/>
      <c r="AY640" s="1"/>
      <c r="AZ640" s="1"/>
      <c r="BA640" s="1"/>
      <c r="BB640" s="1"/>
      <c r="BC640" s="1"/>
      <c r="BD640" s="1"/>
    </row>
    <row r="641" spans="1:56" ht="15" customHeight="1" x14ac:dyDescent="0.25">
      <c r="A641" s="3"/>
      <c r="B641" s="101" t="s">
        <v>227</v>
      </c>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c r="AG641" s="101"/>
      <c r="AH641" s="101"/>
      <c r="AI641" s="101"/>
      <c r="AJ641" s="101"/>
      <c r="AK641" s="101"/>
      <c r="AL641" s="101"/>
      <c r="AM641" s="101"/>
      <c r="AN641" s="101"/>
      <c r="AO641" s="101"/>
      <c r="AP641" s="101"/>
      <c r="AQ641" s="15"/>
      <c r="AR641" s="15"/>
      <c r="AS641" s="15"/>
      <c r="AT641" s="15"/>
      <c r="AU641" s="1"/>
      <c r="AV641" s="1"/>
      <c r="AW641" s="1"/>
      <c r="AX641" s="1"/>
      <c r="AY641" s="1"/>
      <c r="AZ641" s="1"/>
      <c r="BA641" s="1"/>
      <c r="BB641" s="1"/>
      <c r="BC641" s="1"/>
      <c r="BD641" s="1"/>
    </row>
    <row r="642" spans="1:56" ht="15" customHeight="1" x14ac:dyDescent="0.25">
      <c r="A642" s="3"/>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c r="AG642" s="101"/>
      <c r="AH642" s="101"/>
      <c r="AI642" s="101"/>
      <c r="AJ642" s="101"/>
      <c r="AK642" s="101"/>
      <c r="AL642" s="101"/>
      <c r="AM642" s="101"/>
      <c r="AN642" s="101"/>
      <c r="AO642" s="101"/>
      <c r="AP642" s="101"/>
      <c r="AQ642" s="15"/>
      <c r="AR642" s="15"/>
      <c r="AS642" s="15"/>
      <c r="AT642" s="15"/>
      <c r="AU642" s="1"/>
      <c r="AV642" s="1"/>
      <c r="AW642" s="1"/>
      <c r="AX642" s="1"/>
      <c r="AY642" s="1"/>
      <c r="AZ642" s="1"/>
      <c r="BA642" s="1"/>
      <c r="BB642" s="1"/>
      <c r="BC642" s="1"/>
      <c r="BD642" s="1"/>
    </row>
    <row r="643" spans="1:56" ht="15" customHeight="1" x14ac:dyDescent="0.25">
      <c r="A643" s="3"/>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c r="AH643" s="101"/>
      <c r="AI643" s="101"/>
      <c r="AJ643" s="101"/>
      <c r="AK643" s="101"/>
      <c r="AL643" s="101"/>
      <c r="AM643" s="101"/>
      <c r="AN643" s="101"/>
      <c r="AO643" s="101"/>
      <c r="AP643" s="101"/>
      <c r="AQ643" s="15"/>
      <c r="AR643" s="15"/>
      <c r="AS643" s="15"/>
      <c r="AT643" s="15"/>
      <c r="AU643" s="1"/>
      <c r="AV643" s="1"/>
      <c r="AW643" s="1"/>
      <c r="AX643" s="1"/>
      <c r="AY643" s="1"/>
      <c r="AZ643" s="1"/>
      <c r="BA643" s="1"/>
      <c r="BB643" s="1"/>
      <c r="BC643" s="1"/>
      <c r="BD643" s="1"/>
    </row>
    <row r="644" spans="1:56" ht="15" customHeight="1" x14ac:dyDescent="0.25">
      <c r="A644" s="3"/>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5"/>
      <c r="AR644" s="15"/>
      <c r="AS644" s="15"/>
      <c r="AT644" s="15"/>
      <c r="AU644" s="1"/>
      <c r="AV644" s="1"/>
      <c r="AW644" s="1"/>
      <c r="AX644" s="1"/>
      <c r="AY644" s="1"/>
      <c r="AZ644" s="1"/>
      <c r="BA644" s="1"/>
      <c r="BB644" s="1"/>
      <c r="BC644" s="1"/>
      <c r="BD644" s="1"/>
    </row>
    <row r="645" spans="1:56" ht="15" customHeight="1" x14ac:dyDescent="0.25">
      <c r="A645" s="3"/>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
      <c r="AV645" s="1"/>
      <c r="AW645" s="1"/>
      <c r="AX645" s="1"/>
      <c r="AY645" s="1"/>
      <c r="AZ645" s="1"/>
      <c r="BA645" s="1"/>
      <c r="BB645" s="1"/>
      <c r="BC645" s="1"/>
      <c r="BD645" s="1"/>
    </row>
    <row r="646" spans="1:56" ht="15" customHeight="1" x14ac:dyDescent="0.25">
      <c r="A646" s="3"/>
      <c r="B646" s="131" t="s">
        <v>228</v>
      </c>
      <c r="C646" s="132"/>
      <c r="D646" s="132"/>
      <c r="E646" s="132"/>
      <c r="F646" s="132"/>
      <c r="G646" s="132"/>
      <c r="H646" s="132"/>
      <c r="I646" s="132"/>
      <c r="J646" s="132"/>
      <c r="K646" s="132"/>
      <c r="L646" s="132"/>
      <c r="M646" s="132"/>
      <c r="N646" s="132"/>
      <c r="O646" s="132"/>
      <c r="P646" s="15"/>
      <c r="Q646" s="215"/>
      <c r="R646" s="216"/>
      <c r="S646" s="216"/>
      <c r="T646" s="216"/>
      <c r="U646" s="216"/>
      <c r="V646" s="216"/>
      <c r="W646" s="216"/>
      <c r="X646" s="217"/>
      <c r="Y646" s="191" t="s">
        <v>206</v>
      </c>
      <c r="Z646" s="191"/>
      <c r="AA646" s="48"/>
      <c r="AB646" s="48"/>
      <c r="AC646" s="48"/>
      <c r="AD646" s="48"/>
      <c r="AE646" s="48"/>
      <c r="AF646" s="48"/>
      <c r="AG646" s="48"/>
      <c r="AH646" s="48"/>
      <c r="AI646" s="48"/>
      <c r="AJ646" s="48"/>
      <c r="AK646" s="15"/>
      <c r="AL646" s="15"/>
      <c r="AM646" s="15"/>
      <c r="AN646" s="15"/>
      <c r="AO646" s="15"/>
      <c r="AP646" s="15"/>
      <c r="AQ646" s="15"/>
      <c r="AR646" s="15"/>
      <c r="AS646" s="15"/>
      <c r="AT646" s="15"/>
      <c r="AU646" s="1"/>
      <c r="AV646" s="1"/>
      <c r="AW646" s="1"/>
      <c r="AX646" s="1"/>
      <c r="AY646" s="1"/>
      <c r="AZ646" s="1"/>
      <c r="BA646" s="1"/>
      <c r="BB646" s="1"/>
      <c r="BC646" s="1"/>
      <c r="BD646" s="1"/>
    </row>
    <row r="647" spans="1:56" ht="2.25" customHeight="1" x14ac:dyDescent="0.25">
      <c r="A647" s="3"/>
      <c r="B647" s="15"/>
      <c r="C647" s="15"/>
      <c r="D647" s="15"/>
      <c r="E647" s="15"/>
      <c r="F647" s="15"/>
      <c r="G647" s="15"/>
      <c r="H647" s="15"/>
      <c r="I647" s="15"/>
      <c r="J647" s="15"/>
      <c r="K647" s="15"/>
      <c r="L647" s="15"/>
      <c r="M647" s="15"/>
      <c r="N647" s="15"/>
      <c r="O647" s="14"/>
      <c r="P647" s="15"/>
      <c r="Q647" s="48"/>
      <c r="R647" s="48"/>
      <c r="S647" s="48"/>
      <c r="T647" s="48"/>
      <c r="U647" s="48"/>
      <c r="V647" s="48"/>
      <c r="W647" s="48"/>
      <c r="X647" s="48"/>
      <c r="Y647" s="48"/>
      <c r="Z647" s="48"/>
      <c r="AA647" s="48"/>
      <c r="AB647" s="48"/>
      <c r="AC647" s="48"/>
      <c r="AD647" s="48"/>
      <c r="AE647" s="48"/>
      <c r="AF647" s="48"/>
      <c r="AG647" s="48"/>
      <c r="AH647" s="48"/>
      <c r="AI647" s="48"/>
      <c r="AJ647" s="48"/>
      <c r="AK647" s="15"/>
      <c r="AL647" s="15"/>
      <c r="AM647" s="15"/>
      <c r="AN647" s="15"/>
      <c r="AO647" s="15"/>
      <c r="AP647" s="15"/>
      <c r="AQ647" s="15"/>
      <c r="AR647" s="15"/>
      <c r="AS647" s="15"/>
      <c r="AT647" s="15"/>
      <c r="AU647" s="1"/>
      <c r="AV647" s="1"/>
      <c r="AW647" s="1"/>
      <c r="AX647" s="1"/>
      <c r="AY647" s="1"/>
      <c r="AZ647" s="1"/>
      <c r="BA647" s="1"/>
      <c r="BB647" s="1"/>
      <c r="BC647" s="1"/>
      <c r="BD647" s="1"/>
    </row>
    <row r="648" spans="1:56" ht="15" customHeight="1" x14ac:dyDescent="0.25">
      <c r="A648" s="3"/>
      <c r="B648" s="131" t="s">
        <v>229</v>
      </c>
      <c r="C648" s="132"/>
      <c r="D648" s="132"/>
      <c r="E648" s="132"/>
      <c r="F648" s="132"/>
      <c r="G648" s="132"/>
      <c r="H648" s="132"/>
      <c r="I648" s="132"/>
      <c r="J648" s="132"/>
      <c r="K648" s="132"/>
      <c r="L648" s="132"/>
      <c r="M648" s="132"/>
      <c r="N648" s="132"/>
      <c r="O648" s="132"/>
      <c r="P648" s="15"/>
      <c r="Q648" s="300">
        <f>SUM(AG533+AG535+Z563+Z565+Z567+Z569)</f>
        <v>0</v>
      </c>
      <c r="R648" s="301"/>
      <c r="S648" s="301"/>
      <c r="T648" s="301"/>
      <c r="U648" s="301"/>
      <c r="V648" s="301"/>
      <c r="W648" s="301"/>
      <c r="X648" s="302"/>
      <c r="Y648" s="191" t="s">
        <v>206</v>
      </c>
      <c r="Z648" s="191"/>
      <c r="AA648" s="48"/>
      <c r="AB648" s="48"/>
      <c r="AC648" s="48"/>
      <c r="AD648" s="48"/>
      <c r="AE648" s="48"/>
      <c r="AF648" s="48"/>
      <c r="AG648" s="48"/>
      <c r="AH648" s="48"/>
      <c r="AI648" s="48"/>
      <c r="AJ648" s="48"/>
      <c r="AK648" s="15"/>
      <c r="AL648" s="15"/>
      <c r="AM648" s="15"/>
      <c r="AN648" s="15"/>
      <c r="AO648" s="15"/>
      <c r="AP648" s="15"/>
      <c r="AQ648" s="15"/>
      <c r="AR648" s="15"/>
      <c r="AS648" s="15"/>
      <c r="AT648" s="15"/>
      <c r="AU648" s="1"/>
      <c r="AV648" s="1"/>
      <c r="AW648" s="1"/>
      <c r="AX648" s="1"/>
      <c r="AY648" s="1"/>
      <c r="AZ648" s="1"/>
      <c r="BA648" s="1"/>
      <c r="BB648" s="1"/>
      <c r="BC648" s="1"/>
      <c r="BD648" s="1"/>
    </row>
    <row r="649" spans="1:56" ht="2.25" customHeight="1" x14ac:dyDescent="0.25">
      <c r="A649" s="3"/>
      <c r="B649" s="15"/>
      <c r="C649" s="15"/>
      <c r="D649" s="15"/>
      <c r="E649" s="15"/>
      <c r="F649" s="15"/>
      <c r="G649" s="15"/>
      <c r="H649" s="15"/>
      <c r="I649" s="15"/>
      <c r="J649" s="15"/>
      <c r="K649" s="15"/>
      <c r="L649" s="15"/>
      <c r="M649" s="15"/>
      <c r="N649" s="15"/>
      <c r="O649" s="14"/>
      <c r="P649" s="15"/>
      <c r="Q649" s="84"/>
      <c r="R649" s="84"/>
      <c r="S649" s="84"/>
      <c r="T649" s="84"/>
      <c r="U649" s="84"/>
      <c r="V649" s="84"/>
      <c r="W649" s="84"/>
      <c r="X649" s="84"/>
      <c r="Y649" s="48"/>
      <c r="Z649" s="48"/>
      <c r="AA649" s="48"/>
      <c r="AB649" s="48"/>
      <c r="AC649" s="48"/>
      <c r="AD649" s="48"/>
      <c r="AE649" s="48"/>
      <c r="AF649" s="48"/>
      <c r="AG649" s="48"/>
      <c r="AH649" s="48"/>
      <c r="AI649" s="48"/>
      <c r="AJ649" s="48"/>
      <c r="AK649" s="15"/>
      <c r="AL649" s="15"/>
      <c r="AM649" s="15"/>
      <c r="AN649" s="15"/>
      <c r="AO649" s="15"/>
      <c r="AP649" s="15"/>
      <c r="AQ649" s="15"/>
      <c r="AR649" s="15"/>
      <c r="AS649" s="15"/>
      <c r="AT649" s="15"/>
      <c r="AU649" s="1"/>
      <c r="AV649" s="1"/>
      <c r="AW649" s="1"/>
      <c r="AX649" s="1"/>
      <c r="AY649" s="1"/>
      <c r="AZ649" s="1"/>
      <c r="BA649" s="1"/>
      <c r="BB649" s="1"/>
      <c r="BC649" s="1"/>
      <c r="BD649" s="1"/>
    </row>
    <row r="650" spans="1:56" ht="15" customHeight="1" x14ac:dyDescent="0.25">
      <c r="A650" s="3"/>
      <c r="B650" s="131" t="s">
        <v>230</v>
      </c>
      <c r="C650" s="132"/>
      <c r="D650" s="132"/>
      <c r="E650" s="132"/>
      <c r="F650" s="132"/>
      <c r="G650" s="132"/>
      <c r="H650" s="132"/>
      <c r="I650" s="132"/>
      <c r="J650" s="132"/>
      <c r="K650" s="132"/>
      <c r="L650" s="132"/>
      <c r="M650" s="132"/>
      <c r="N650" s="132"/>
      <c r="O650" s="132"/>
      <c r="P650" s="15"/>
      <c r="Q650" s="300">
        <f>Z609</f>
        <v>0</v>
      </c>
      <c r="R650" s="301"/>
      <c r="S650" s="301"/>
      <c r="T650" s="301"/>
      <c r="U650" s="301"/>
      <c r="V650" s="301"/>
      <c r="W650" s="301"/>
      <c r="X650" s="302"/>
      <c r="Y650" s="191" t="s">
        <v>206</v>
      </c>
      <c r="Z650" s="191"/>
      <c r="AA650" s="48"/>
      <c r="AB650" s="48"/>
      <c r="AC650" s="48"/>
      <c r="AD650" s="48"/>
      <c r="AE650" s="48"/>
      <c r="AF650" s="48"/>
      <c r="AG650" s="48"/>
      <c r="AH650" s="48"/>
      <c r="AI650" s="48"/>
      <c r="AJ650" s="48"/>
      <c r="AK650" s="15"/>
      <c r="AL650" s="15"/>
      <c r="AM650" s="15"/>
      <c r="AN650" s="15"/>
      <c r="AO650" s="15"/>
      <c r="AP650" s="15"/>
      <c r="AQ650" s="15"/>
      <c r="AR650" s="15"/>
      <c r="AS650" s="15"/>
      <c r="AT650" s="15"/>
      <c r="AU650" s="1"/>
      <c r="AV650" s="1"/>
      <c r="AW650" s="1"/>
      <c r="AX650" s="1"/>
      <c r="AY650" s="1"/>
      <c r="AZ650" s="1"/>
      <c r="BA650" s="1"/>
      <c r="BB650" s="1"/>
      <c r="BC650" s="1"/>
      <c r="BD650" s="1"/>
    </row>
    <row r="651" spans="1:56" ht="2.25" customHeight="1" x14ac:dyDescent="0.25">
      <c r="A651" s="3"/>
      <c r="B651" s="15"/>
      <c r="C651" s="15"/>
      <c r="D651" s="15"/>
      <c r="E651" s="15"/>
      <c r="F651" s="15"/>
      <c r="G651" s="15"/>
      <c r="H651" s="15"/>
      <c r="I651" s="15"/>
      <c r="J651" s="15"/>
      <c r="K651" s="15"/>
      <c r="L651" s="15"/>
      <c r="M651" s="15"/>
      <c r="N651" s="15"/>
      <c r="O651" s="14"/>
      <c r="P651" s="15"/>
      <c r="Q651" s="84"/>
      <c r="R651" s="84"/>
      <c r="S651" s="84"/>
      <c r="T651" s="84"/>
      <c r="U651" s="84"/>
      <c r="V651" s="84"/>
      <c r="W651" s="84"/>
      <c r="X651" s="84"/>
      <c r="Y651" s="48"/>
      <c r="Z651" s="48"/>
      <c r="AA651" s="48"/>
      <c r="AB651" s="48"/>
      <c r="AC651" s="48"/>
      <c r="AD651" s="48"/>
      <c r="AE651" s="48"/>
      <c r="AF651" s="48"/>
      <c r="AG651" s="48"/>
      <c r="AH651" s="48"/>
      <c r="AI651" s="48"/>
      <c r="AJ651" s="48"/>
      <c r="AK651" s="15"/>
      <c r="AL651" s="15"/>
      <c r="AM651" s="15"/>
      <c r="AN651" s="15"/>
      <c r="AO651" s="15"/>
      <c r="AP651" s="15"/>
      <c r="AQ651" s="15"/>
      <c r="AR651" s="15"/>
      <c r="AS651" s="15"/>
      <c r="AT651" s="15"/>
      <c r="AU651" s="1"/>
      <c r="AV651" s="1"/>
      <c r="AW651" s="1"/>
      <c r="AX651" s="1"/>
      <c r="AY651" s="1"/>
      <c r="AZ651" s="1"/>
      <c r="BA651" s="1"/>
      <c r="BB651" s="1"/>
      <c r="BC651" s="1"/>
      <c r="BD651" s="1"/>
    </row>
    <row r="652" spans="1:56" ht="15" customHeight="1" x14ac:dyDescent="0.25">
      <c r="A652" s="3"/>
      <c r="B652" s="131" t="s">
        <v>231</v>
      </c>
      <c r="C652" s="132"/>
      <c r="D652" s="132"/>
      <c r="E652" s="132"/>
      <c r="F652" s="132"/>
      <c r="G652" s="132"/>
      <c r="H652" s="132"/>
      <c r="I652" s="132"/>
      <c r="J652" s="132"/>
      <c r="K652" s="132"/>
      <c r="L652" s="132"/>
      <c r="M652" s="132"/>
      <c r="N652" s="132"/>
      <c r="O652" s="132"/>
      <c r="P652" s="15"/>
      <c r="Q652" s="300">
        <f>Z611</f>
        <v>0</v>
      </c>
      <c r="R652" s="301"/>
      <c r="S652" s="301"/>
      <c r="T652" s="301"/>
      <c r="U652" s="301"/>
      <c r="V652" s="301"/>
      <c r="W652" s="301"/>
      <c r="X652" s="302"/>
      <c r="Y652" s="191" t="s">
        <v>206</v>
      </c>
      <c r="Z652" s="191"/>
      <c r="AA652" s="48"/>
      <c r="AB652" s="48"/>
      <c r="AC652" s="48"/>
      <c r="AD652" s="48"/>
      <c r="AE652" s="48"/>
      <c r="AF652" s="48"/>
      <c r="AG652" s="48"/>
      <c r="AH652" s="48"/>
      <c r="AI652" s="48"/>
      <c r="AJ652" s="48"/>
      <c r="AK652" s="15"/>
      <c r="AL652" s="15"/>
      <c r="AM652" s="15"/>
      <c r="AN652" s="15"/>
      <c r="AO652" s="15"/>
      <c r="AP652" s="15"/>
      <c r="AQ652" s="15"/>
      <c r="AR652" s="15"/>
      <c r="AS652" s="15"/>
      <c r="AT652" s="15"/>
      <c r="AU652" s="1"/>
      <c r="AV652" s="1"/>
      <c r="AW652" s="1"/>
      <c r="AX652" s="1"/>
      <c r="AY652" s="1"/>
      <c r="AZ652" s="1"/>
      <c r="BA652" s="1"/>
      <c r="BB652" s="1"/>
      <c r="BC652" s="1"/>
      <c r="BD652" s="1"/>
    </row>
    <row r="653" spans="1:56" ht="2.25" customHeight="1" x14ac:dyDescent="0.25">
      <c r="A653" s="3"/>
      <c r="B653" s="15"/>
      <c r="C653" s="15"/>
      <c r="D653" s="15"/>
      <c r="E653" s="15"/>
      <c r="F653" s="15"/>
      <c r="G653" s="15"/>
      <c r="H653" s="15"/>
      <c r="I653" s="15"/>
      <c r="J653" s="15"/>
      <c r="K653" s="15"/>
      <c r="L653" s="15"/>
      <c r="M653" s="15"/>
      <c r="N653" s="15"/>
      <c r="O653" s="14"/>
      <c r="P653" s="15"/>
      <c r="Q653" s="84"/>
      <c r="R653" s="84"/>
      <c r="S653" s="84"/>
      <c r="T653" s="84"/>
      <c r="U653" s="84"/>
      <c r="V653" s="84"/>
      <c r="W653" s="84"/>
      <c r="X653" s="84"/>
      <c r="Y653" s="48"/>
      <c r="Z653" s="48"/>
      <c r="AA653" s="48"/>
      <c r="AB653" s="48"/>
      <c r="AC653" s="48"/>
      <c r="AD653" s="48"/>
      <c r="AE653" s="48"/>
      <c r="AF653" s="48"/>
      <c r="AG653" s="48"/>
      <c r="AH653" s="48"/>
      <c r="AI653" s="48"/>
      <c r="AJ653" s="48"/>
      <c r="AK653" s="15"/>
      <c r="AL653" s="15"/>
      <c r="AM653" s="15"/>
      <c r="AN653" s="15"/>
      <c r="AO653" s="15"/>
      <c r="AP653" s="15"/>
      <c r="AQ653" s="15"/>
      <c r="AR653" s="15"/>
      <c r="AS653" s="15"/>
      <c r="AT653" s="15"/>
      <c r="AU653" s="1"/>
      <c r="AV653" s="1"/>
      <c r="AW653" s="1"/>
      <c r="AX653" s="1"/>
      <c r="AY653" s="1"/>
      <c r="AZ653" s="1"/>
      <c r="BA653" s="1"/>
      <c r="BB653" s="1"/>
      <c r="BC653" s="1"/>
      <c r="BD653" s="1"/>
    </row>
    <row r="654" spans="1:56" ht="15" customHeight="1" x14ac:dyDescent="0.3">
      <c r="A654" s="24"/>
      <c r="B654" s="303" t="s">
        <v>232</v>
      </c>
      <c r="C654" s="218"/>
      <c r="D654" s="218"/>
      <c r="E654" s="218"/>
      <c r="F654" s="218"/>
      <c r="G654" s="218"/>
      <c r="H654" s="218"/>
      <c r="I654" s="218"/>
      <c r="J654" s="218"/>
      <c r="K654" s="218"/>
      <c r="L654" s="218"/>
      <c r="M654" s="218"/>
      <c r="N654" s="218"/>
      <c r="O654" s="218"/>
      <c r="P654" s="28"/>
      <c r="Q654" s="84"/>
      <c r="R654" s="84"/>
      <c r="S654" s="84"/>
      <c r="T654" s="84"/>
      <c r="U654" s="84"/>
      <c r="V654" s="84"/>
      <c r="W654" s="84"/>
      <c r="X654" s="84"/>
      <c r="Y654" s="48"/>
      <c r="Z654" s="48"/>
      <c r="AA654" s="300">
        <f>IF(Z613&gt;0,Z613,0)+IF(AG537&gt;0,AG537,0)</f>
        <v>0</v>
      </c>
      <c r="AB654" s="301"/>
      <c r="AC654" s="301"/>
      <c r="AD654" s="301"/>
      <c r="AE654" s="301"/>
      <c r="AF654" s="301"/>
      <c r="AG654" s="301"/>
      <c r="AH654" s="302"/>
      <c r="AI654" s="191" t="s">
        <v>206</v>
      </c>
      <c r="AJ654" s="191"/>
      <c r="AK654" s="15"/>
      <c r="AL654" s="15"/>
      <c r="AM654" s="15"/>
      <c r="AN654" s="15"/>
      <c r="AO654" s="15"/>
      <c r="AP654" s="15"/>
      <c r="AQ654" s="15"/>
      <c r="AR654" s="15"/>
      <c r="AS654" s="15"/>
      <c r="AT654" s="15"/>
      <c r="AU654" s="1"/>
      <c r="AV654" s="1"/>
      <c r="AW654" s="1"/>
      <c r="AX654" s="1"/>
      <c r="AY654" s="1"/>
      <c r="AZ654" s="1"/>
      <c r="BA654" s="1"/>
      <c r="BB654" s="1"/>
      <c r="BC654" s="1"/>
      <c r="BD654" s="1"/>
    </row>
    <row r="655" spans="1:56" ht="2.25" customHeight="1" x14ac:dyDescent="0.25">
      <c r="A655" s="3"/>
      <c r="B655" s="15"/>
      <c r="C655" s="15"/>
      <c r="D655" s="15"/>
      <c r="E655" s="15"/>
      <c r="F655" s="15"/>
      <c r="G655" s="15"/>
      <c r="H655" s="15"/>
      <c r="I655" s="15"/>
      <c r="J655" s="15"/>
      <c r="K655" s="15"/>
      <c r="L655" s="15"/>
      <c r="M655" s="15"/>
      <c r="N655" s="15"/>
      <c r="O655" s="14"/>
      <c r="P655" s="15"/>
      <c r="Q655" s="84"/>
      <c r="R655" s="84"/>
      <c r="S655" s="84"/>
      <c r="T655" s="84"/>
      <c r="U655" s="84"/>
      <c r="V655" s="84"/>
      <c r="W655" s="84"/>
      <c r="X655" s="84"/>
      <c r="Y655" s="48"/>
      <c r="Z655" s="48"/>
      <c r="AA655" s="48"/>
      <c r="AB655" s="48"/>
      <c r="AC655" s="48"/>
      <c r="AD655" s="48"/>
      <c r="AE655" s="48"/>
      <c r="AF655" s="48"/>
      <c r="AG655" s="48"/>
      <c r="AH655" s="48"/>
      <c r="AI655" s="48"/>
      <c r="AJ655" s="48"/>
      <c r="AK655" s="15"/>
      <c r="AL655" s="15"/>
      <c r="AM655" s="15"/>
      <c r="AN655" s="15"/>
      <c r="AO655" s="15"/>
      <c r="AP655" s="15"/>
      <c r="AQ655" s="15"/>
      <c r="AR655" s="15"/>
      <c r="AS655" s="15"/>
      <c r="AT655" s="15"/>
      <c r="AU655" s="1"/>
      <c r="AV655" s="1"/>
      <c r="AW655" s="1"/>
      <c r="AX655" s="1"/>
      <c r="AY655" s="1"/>
      <c r="AZ655" s="1"/>
      <c r="BA655" s="1"/>
      <c r="BB655" s="1"/>
      <c r="BC655" s="1"/>
      <c r="BD655" s="1"/>
    </row>
    <row r="656" spans="1:56" ht="15" customHeight="1" x14ac:dyDescent="0.25">
      <c r="A656" s="3"/>
      <c r="B656" s="131" t="s">
        <v>233</v>
      </c>
      <c r="C656" s="132"/>
      <c r="D656" s="132"/>
      <c r="E656" s="132"/>
      <c r="F656" s="132"/>
      <c r="G656" s="132"/>
      <c r="H656" s="132"/>
      <c r="I656" s="132"/>
      <c r="J656" s="132"/>
      <c r="K656" s="132"/>
      <c r="L656" s="132"/>
      <c r="M656" s="132"/>
      <c r="N656" s="132"/>
      <c r="O656" s="132"/>
      <c r="P656" s="15"/>
      <c r="Q656" s="84"/>
      <c r="R656" s="84"/>
      <c r="S656" s="84"/>
      <c r="T656" s="84"/>
      <c r="U656" s="84"/>
      <c r="V656" s="84"/>
      <c r="W656" s="84"/>
      <c r="X656" s="84"/>
      <c r="Y656" s="48"/>
      <c r="Z656" s="48"/>
      <c r="AA656" s="48"/>
      <c r="AB656" s="48"/>
      <c r="AC656" s="48"/>
      <c r="AD656" s="48"/>
      <c r="AE656" s="48"/>
      <c r="AF656" s="48"/>
      <c r="AG656" s="48"/>
      <c r="AH656" s="48"/>
      <c r="AI656" s="48"/>
      <c r="AJ656" s="48"/>
      <c r="AK656" s="15"/>
      <c r="AL656" s="15"/>
      <c r="AM656" s="15"/>
      <c r="AN656" s="15"/>
      <c r="AO656" s="15"/>
      <c r="AP656" s="15"/>
      <c r="AQ656" s="15"/>
      <c r="AR656" s="15"/>
      <c r="AS656" s="15"/>
      <c r="AT656" s="15"/>
      <c r="AU656" s="1"/>
      <c r="AV656" s="1"/>
      <c r="AW656" s="1"/>
      <c r="AX656" s="1"/>
      <c r="AY656" s="1"/>
      <c r="AZ656" s="1"/>
      <c r="BA656" s="1"/>
      <c r="BB656" s="1"/>
      <c r="BC656" s="1"/>
      <c r="BD656" s="1"/>
    </row>
    <row r="657" spans="1:56" ht="15" customHeight="1" x14ac:dyDescent="0.25">
      <c r="A657" s="3"/>
      <c r="B657" s="132"/>
      <c r="C657" s="132"/>
      <c r="D657" s="132"/>
      <c r="E657" s="132"/>
      <c r="F657" s="132"/>
      <c r="G657" s="132"/>
      <c r="H657" s="132"/>
      <c r="I657" s="132"/>
      <c r="J657" s="132"/>
      <c r="K657" s="132"/>
      <c r="L657" s="132"/>
      <c r="M657" s="132"/>
      <c r="N657" s="132"/>
      <c r="O657" s="132"/>
      <c r="P657" s="15"/>
      <c r="Q657" s="300">
        <f>SUM(Z619,Z621,Z623,Z625)</f>
        <v>0</v>
      </c>
      <c r="R657" s="301"/>
      <c r="S657" s="301"/>
      <c r="T657" s="301"/>
      <c r="U657" s="301"/>
      <c r="V657" s="301"/>
      <c r="W657" s="301"/>
      <c r="X657" s="302"/>
      <c r="Y657" s="191" t="s">
        <v>206</v>
      </c>
      <c r="Z657" s="191"/>
      <c r="AA657" s="48"/>
      <c r="AB657" s="48"/>
      <c r="AC657" s="48"/>
      <c r="AD657" s="48"/>
      <c r="AE657" s="48"/>
      <c r="AF657" s="48"/>
      <c r="AG657" s="48"/>
      <c r="AH657" s="48"/>
      <c r="AI657" s="48"/>
      <c r="AJ657" s="48"/>
      <c r="AK657" s="15"/>
      <c r="AL657" s="15"/>
      <c r="AM657" s="15"/>
      <c r="AN657" s="15"/>
      <c r="AO657" s="15"/>
      <c r="AP657" s="15"/>
      <c r="AQ657" s="15"/>
      <c r="AR657" s="15"/>
      <c r="AS657" s="15"/>
      <c r="AT657" s="15"/>
      <c r="AU657" s="1"/>
      <c r="AV657" s="1"/>
      <c r="AW657" s="1"/>
      <c r="AX657" s="1"/>
      <c r="AY657" s="1"/>
      <c r="AZ657" s="1"/>
      <c r="BA657" s="1"/>
      <c r="BB657" s="1"/>
      <c r="BC657" s="1"/>
      <c r="BD657" s="1"/>
    </row>
    <row r="658" spans="1:56" ht="2.25" customHeight="1" x14ac:dyDescent="0.25">
      <c r="A658" s="3"/>
      <c r="B658" s="16"/>
      <c r="C658" s="16"/>
      <c r="D658" s="16"/>
      <c r="E658" s="16"/>
      <c r="F658" s="16"/>
      <c r="G658" s="16"/>
      <c r="H658" s="16"/>
      <c r="I658" s="16"/>
      <c r="J658" s="16"/>
      <c r="K658" s="16"/>
      <c r="L658" s="16"/>
      <c r="M658" s="16"/>
      <c r="N658" s="16"/>
      <c r="O658" s="16"/>
      <c r="P658" s="15"/>
      <c r="Q658" s="85"/>
      <c r="R658" s="85"/>
      <c r="S658" s="85"/>
      <c r="T658" s="85"/>
      <c r="U658" s="85"/>
      <c r="V658" s="85"/>
      <c r="W658" s="85"/>
      <c r="X658" s="85"/>
      <c r="Y658" s="48"/>
      <c r="Z658" s="48"/>
      <c r="AA658" s="48"/>
      <c r="AB658" s="48"/>
      <c r="AC658" s="48"/>
      <c r="AD658" s="48"/>
      <c r="AE658" s="48"/>
      <c r="AF658" s="48"/>
      <c r="AG658" s="48"/>
      <c r="AH658" s="48"/>
      <c r="AI658" s="48"/>
      <c r="AJ658" s="48"/>
      <c r="AK658" s="15"/>
      <c r="AL658" s="15"/>
      <c r="AM658" s="15"/>
      <c r="AN658" s="15"/>
      <c r="AO658" s="15"/>
      <c r="AP658" s="15"/>
      <c r="AQ658" s="15"/>
      <c r="AR658" s="15"/>
      <c r="AS658" s="15"/>
      <c r="AT658" s="15"/>
      <c r="AU658" s="1"/>
      <c r="AV658" s="1"/>
      <c r="AW658" s="1"/>
      <c r="AX658" s="1"/>
      <c r="AY658" s="1"/>
      <c r="AZ658" s="1"/>
      <c r="BA658" s="1"/>
      <c r="BB658" s="1"/>
      <c r="BC658" s="1"/>
      <c r="BD658" s="1"/>
    </row>
    <row r="659" spans="1:56" ht="15" customHeight="1" x14ac:dyDescent="0.25">
      <c r="A659" s="3"/>
      <c r="B659" s="131" t="s">
        <v>234</v>
      </c>
      <c r="C659" s="132"/>
      <c r="D659" s="132"/>
      <c r="E659" s="132"/>
      <c r="F659" s="132"/>
      <c r="G659" s="132"/>
      <c r="H659" s="132"/>
      <c r="I659" s="132"/>
      <c r="J659" s="132"/>
      <c r="K659" s="132"/>
      <c r="L659" s="132"/>
      <c r="M659" s="132"/>
      <c r="N659" s="132"/>
      <c r="O659" s="132"/>
      <c r="P659" s="15"/>
      <c r="Q659" s="84"/>
      <c r="R659" s="84"/>
      <c r="S659" s="84"/>
      <c r="T659" s="84"/>
      <c r="U659" s="84"/>
      <c r="V659" s="84"/>
      <c r="W659" s="84"/>
      <c r="X659" s="84"/>
      <c r="Y659" s="48"/>
      <c r="Z659" s="48"/>
      <c r="AA659" s="48"/>
      <c r="AB659" s="48"/>
      <c r="AC659" s="48"/>
      <c r="AD659" s="48"/>
      <c r="AE659" s="48"/>
      <c r="AF659" s="48"/>
      <c r="AG659" s="48"/>
      <c r="AH659" s="48"/>
      <c r="AI659" s="48"/>
      <c r="AJ659" s="48"/>
      <c r="AK659" s="15"/>
      <c r="AL659" s="15"/>
      <c r="AM659" s="15"/>
      <c r="AN659" s="15"/>
      <c r="AO659" s="15"/>
      <c r="AP659" s="15"/>
      <c r="AQ659" s="15"/>
      <c r="AR659" s="15"/>
      <c r="AS659" s="15"/>
      <c r="AT659" s="15"/>
      <c r="AU659" s="1"/>
      <c r="AV659" s="1"/>
      <c r="AW659" s="1"/>
      <c r="AX659" s="1"/>
      <c r="AY659" s="1"/>
      <c r="AZ659" s="1"/>
      <c r="BA659" s="1"/>
      <c r="BB659" s="1"/>
      <c r="BC659" s="1"/>
      <c r="BD659" s="1"/>
    </row>
    <row r="660" spans="1:56" ht="15" customHeight="1" x14ac:dyDescent="0.25">
      <c r="A660" s="3"/>
      <c r="B660" s="132"/>
      <c r="C660" s="132"/>
      <c r="D660" s="132"/>
      <c r="E660" s="132"/>
      <c r="F660" s="132"/>
      <c r="G660" s="132"/>
      <c r="H660" s="132"/>
      <c r="I660" s="132"/>
      <c r="J660" s="132"/>
      <c r="K660" s="132"/>
      <c r="L660" s="132"/>
      <c r="M660" s="132"/>
      <c r="N660" s="132"/>
      <c r="O660" s="132"/>
      <c r="P660" s="15"/>
      <c r="Q660" s="300">
        <f>B633</f>
        <v>0</v>
      </c>
      <c r="R660" s="301"/>
      <c r="S660" s="301"/>
      <c r="T660" s="301"/>
      <c r="U660" s="301"/>
      <c r="V660" s="301"/>
      <c r="W660" s="301"/>
      <c r="X660" s="302"/>
      <c r="Y660" s="191" t="s">
        <v>206</v>
      </c>
      <c r="Z660" s="191"/>
      <c r="AA660" s="48"/>
      <c r="AB660" s="48"/>
      <c r="AC660" s="48"/>
      <c r="AD660" s="48"/>
      <c r="AE660" s="48"/>
      <c r="AF660" s="48"/>
      <c r="AG660" s="48"/>
      <c r="AH660" s="48"/>
      <c r="AI660" s="48"/>
      <c r="AJ660" s="48"/>
      <c r="AK660" s="15"/>
      <c r="AL660" s="15"/>
      <c r="AM660" s="15"/>
      <c r="AN660" s="15"/>
      <c r="AO660" s="15"/>
      <c r="AP660" s="15"/>
      <c r="AQ660" s="15"/>
      <c r="AR660" s="15"/>
      <c r="AS660" s="15"/>
      <c r="AT660" s="15"/>
      <c r="AU660" s="1"/>
      <c r="AV660" s="1"/>
      <c r="AW660" s="1"/>
      <c r="AX660" s="1"/>
      <c r="AY660" s="1"/>
      <c r="AZ660" s="1"/>
      <c r="BA660" s="1"/>
      <c r="BB660" s="1"/>
      <c r="BC660" s="1"/>
      <c r="BD660" s="1"/>
    </row>
    <row r="661" spans="1:56" ht="2.25" customHeight="1" x14ac:dyDescent="0.25">
      <c r="A661" s="3"/>
      <c r="B661" s="15"/>
      <c r="C661" s="15"/>
      <c r="D661" s="15"/>
      <c r="E661" s="15"/>
      <c r="F661" s="15"/>
      <c r="G661" s="15"/>
      <c r="H661" s="15"/>
      <c r="I661" s="15"/>
      <c r="J661" s="15"/>
      <c r="K661" s="15"/>
      <c r="L661" s="15"/>
      <c r="M661" s="15"/>
      <c r="N661" s="15"/>
      <c r="O661" s="14"/>
      <c r="P661" s="15"/>
      <c r="Q661" s="48"/>
      <c r="R661" s="48"/>
      <c r="S661" s="48"/>
      <c r="T661" s="48"/>
      <c r="U661" s="48"/>
      <c r="V661" s="48"/>
      <c r="W661" s="48"/>
      <c r="X661" s="48"/>
      <c r="Y661" s="48"/>
      <c r="Z661" s="48"/>
      <c r="AA661" s="48"/>
      <c r="AB661" s="48"/>
      <c r="AC661" s="48"/>
      <c r="AD661" s="48"/>
      <c r="AE661" s="48"/>
      <c r="AF661" s="48"/>
      <c r="AG661" s="48"/>
      <c r="AH661" s="48"/>
      <c r="AI661" s="48"/>
      <c r="AJ661" s="48"/>
      <c r="AK661" s="15"/>
      <c r="AL661" s="15"/>
      <c r="AM661" s="15"/>
      <c r="AN661" s="15"/>
      <c r="AO661" s="15"/>
      <c r="AP661" s="15"/>
      <c r="AQ661" s="15"/>
      <c r="AR661" s="15"/>
      <c r="AS661" s="15"/>
      <c r="AT661" s="15"/>
      <c r="AU661" s="1"/>
      <c r="AV661" s="1"/>
      <c r="AW661" s="1"/>
      <c r="AX661" s="1"/>
      <c r="AY661" s="1"/>
      <c r="AZ661" s="1"/>
      <c r="BA661" s="1"/>
      <c r="BB661" s="1"/>
      <c r="BC661" s="1"/>
      <c r="BD661" s="1"/>
    </row>
    <row r="662" spans="1:56" ht="15" customHeight="1" x14ac:dyDescent="0.3">
      <c r="A662" s="24"/>
      <c r="B662" s="131" t="s">
        <v>235</v>
      </c>
      <c r="C662" s="132"/>
      <c r="D662" s="132"/>
      <c r="E662" s="132"/>
      <c r="F662" s="132"/>
      <c r="G662" s="132"/>
      <c r="H662" s="132"/>
      <c r="I662" s="132"/>
      <c r="J662" s="132"/>
      <c r="K662" s="132"/>
      <c r="L662" s="132"/>
      <c r="M662" s="132"/>
      <c r="N662" s="132"/>
      <c r="O662" s="132"/>
      <c r="P662" s="28"/>
      <c r="Q662" s="215"/>
      <c r="R662" s="216"/>
      <c r="S662" s="216"/>
      <c r="T662" s="216"/>
      <c r="U662" s="216"/>
      <c r="V662" s="216"/>
      <c r="W662" s="216"/>
      <c r="X662" s="217"/>
      <c r="Y662" s="191" t="s">
        <v>206</v>
      </c>
      <c r="Z662" s="191"/>
      <c r="AA662" s="72"/>
      <c r="AB662" s="72"/>
      <c r="AC662" s="72"/>
      <c r="AD662" s="72"/>
      <c r="AE662" s="72"/>
      <c r="AF662" s="72"/>
      <c r="AG662" s="72"/>
      <c r="AH662" s="72"/>
      <c r="AI662" s="72"/>
      <c r="AJ662" s="72"/>
      <c r="AK662" s="15"/>
      <c r="AL662" s="15"/>
      <c r="AM662" s="15"/>
      <c r="AN662" s="15"/>
      <c r="AO662" s="15"/>
      <c r="AP662" s="15"/>
      <c r="AQ662" s="15"/>
      <c r="AR662" s="15"/>
      <c r="AS662" s="15"/>
      <c r="AT662" s="15"/>
      <c r="AU662" s="1"/>
      <c r="AV662" s="1"/>
      <c r="AW662" s="1"/>
      <c r="AX662" s="1"/>
      <c r="AY662" s="1"/>
      <c r="AZ662" s="1"/>
      <c r="BA662" s="1"/>
      <c r="BB662" s="1"/>
      <c r="BC662" s="1"/>
      <c r="BD662" s="1"/>
    </row>
    <row r="663" spans="1:56" ht="2.25" customHeight="1" x14ac:dyDescent="0.25">
      <c r="A663" s="3"/>
      <c r="B663" s="15"/>
      <c r="C663" s="15"/>
      <c r="D663" s="15"/>
      <c r="E663" s="15"/>
      <c r="F663" s="15"/>
      <c r="G663" s="15"/>
      <c r="H663" s="15"/>
      <c r="I663" s="15"/>
      <c r="J663" s="15"/>
      <c r="K663" s="15"/>
      <c r="L663" s="15"/>
      <c r="M663" s="15"/>
      <c r="N663" s="15"/>
      <c r="O663" s="14"/>
      <c r="P663" s="15"/>
      <c r="Q663" s="48"/>
      <c r="R663" s="48"/>
      <c r="S663" s="48"/>
      <c r="T663" s="48"/>
      <c r="U663" s="48"/>
      <c r="V663" s="48"/>
      <c r="W663" s="48"/>
      <c r="X663" s="48"/>
      <c r="Y663" s="48"/>
      <c r="Z663" s="48"/>
      <c r="AA663" s="48"/>
      <c r="AB663" s="48"/>
      <c r="AC663" s="48"/>
      <c r="AD663" s="48"/>
      <c r="AE663" s="48"/>
      <c r="AF663" s="48"/>
      <c r="AG663" s="48"/>
      <c r="AH663" s="48"/>
      <c r="AI663" s="48"/>
      <c r="AJ663" s="48"/>
      <c r="AK663" s="15"/>
      <c r="AL663" s="15"/>
      <c r="AM663" s="15"/>
      <c r="AN663" s="15"/>
      <c r="AO663" s="15"/>
      <c r="AP663" s="15"/>
      <c r="AQ663" s="15"/>
      <c r="AR663" s="15"/>
      <c r="AS663" s="15"/>
      <c r="AT663" s="15"/>
      <c r="AU663" s="1"/>
      <c r="AV663" s="1"/>
      <c r="AW663" s="1"/>
      <c r="AX663" s="1"/>
      <c r="AY663" s="1"/>
      <c r="AZ663" s="1"/>
      <c r="BA663" s="1"/>
      <c r="BB663" s="1"/>
      <c r="BC663" s="1"/>
      <c r="BD663" s="1"/>
    </row>
    <row r="664" spans="1:56" ht="15" customHeight="1" x14ac:dyDescent="0.25">
      <c r="A664" s="3"/>
      <c r="B664" s="131" t="s">
        <v>236</v>
      </c>
      <c r="C664" s="132"/>
      <c r="D664" s="132"/>
      <c r="E664" s="132"/>
      <c r="F664" s="132"/>
      <c r="G664" s="132"/>
      <c r="H664" s="132"/>
      <c r="I664" s="132"/>
      <c r="J664" s="132"/>
      <c r="K664" s="132"/>
      <c r="L664" s="132"/>
      <c r="M664" s="132"/>
      <c r="N664" s="132"/>
      <c r="O664" s="132"/>
      <c r="P664" s="15"/>
      <c r="Q664" s="215"/>
      <c r="R664" s="216"/>
      <c r="S664" s="216"/>
      <c r="T664" s="216"/>
      <c r="U664" s="216"/>
      <c r="V664" s="216"/>
      <c r="W664" s="216"/>
      <c r="X664" s="217"/>
      <c r="Y664" s="191" t="s">
        <v>206</v>
      </c>
      <c r="Z664" s="191"/>
      <c r="AA664" s="48"/>
      <c r="AB664" s="48"/>
      <c r="AC664" s="48"/>
      <c r="AD664" s="48"/>
      <c r="AE664" s="48"/>
      <c r="AF664" s="48"/>
      <c r="AG664" s="48"/>
      <c r="AH664" s="48"/>
      <c r="AI664" s="48"/>
      <c r="AJ664" s="48"/>
      <c r="AK664" s="15"/>
      <c r="AL664" s="15"/>
      <c r="AM664" s="15"/>
      <c r="AN664" s="15"/>
      <c r="AO664" s="15"/>
      <c r="AP664" s="15"/>
      <c r="AQ664" s="15"/>
      <c r="AR664" s="15"/>
      <c r="AS664" s="15"/>
      <c r="AT664" s="15"/>
      <c r="AU664" s="1"/>
      <c r="AV664" s="1"/>
      <c r="AW664" s="1"/>
      <c r="AX664" s="1"/>
      <c r="AY664" s="1"/>
      <c r="AZ664" s="1"/>
      <c r="BA664" s="1"/>
      <c r="BB664" s="1"/>
      <c r="BC664" s="1"/>
      <c r="BD664" s="1"/>
    </row>
    <row r="665" spans="1:56" ht="2.25" customHeight="1" x14ac:dyDescent="0.25">
      <c r="A665" s="3"/>
      <c r="B665" s="15"/>
      <c r="C665" s="15"/>
      <c r="D665" s="15"/>
      <c r="E665" s="15"/>
      <c r="F665" s="15"/>
      <c r="G665" s="15"/>
      <c r="H665" s="15"/>
      <c r="I665" s="15"/>
      <c r="J665" s="15"/>
      <c r="K665" s="15"/>
      <c r="L665" s="15"/>
      <c r="M665" s="15"/>
      <c r="N665" s="15"/>
      <c r="O665" s="14"/>
      <c r="P665" s="15"/>
      <c r="Q665" s="48"/>
      <c r="R665" s="48"/>
      <c r="S665" s="48"/>
      <c r="T665" s="48"/>
      <c r="U665" s="48"/>
      <c r="V665" s="48"/>
      <c r="W665" s="48"/>
      <c r="X665" s="48"/>
      <c r="Y665" s="48"/>
      <c r="Z665" s="48"/>
      <c r="AA665" s="48"/>
      <c r="AB665" s="48"/>
      <c r="AC665" s="48"/>
      <c r="AD665" s="48"/>
      <c r="AE665" s="48"/>
      <c r="AF665" s="48"/>
      <c r="AG665" s="48"/>
      <c r="AH665" s="48"/>
      <c r="AI665" s="48"/>
      <c r="AJ665" s="48"/>
      <c r="AK665" s="15"/>
      <c r="AL665" s="15"/>
      <c r="AM665" s="15"/>
      <c r="AN665" s="15"/>
      <c r="AO665" s="15"/>
      <c r="AP665" s="15"/>
      <c r="AQ665" s="15"/>
      <c r="AR665" s="15"/>
      <c r="AS665" s="15"/>
      <c r="AT665" s="15"/>
      <c r="AU665" s="1"/>
      <c r="AV665" s="1"/>
      <c r="AW665" s="1"/>
      <c r="AX665" s="1"/>
      <c r="AY665" s="1"/>
      <c r="AZ665" s="1"/>
      <c r="BA665" s="1"/>
      <c r="BB665" s="1"/>
      <c r="BC665" s="1"/>
      <c r="BD665" s="1"/>
    </row>
    <row r="666" spans="1:56" ht="15" customHeight="1" x14ac:dyDescent="0.25">
      <c r="A666" s="3"/>
      <c r="B666" s="131" t="s">
        <v>237</v>
      </c>
      <c r="C666" s="132"/>
      <c r="D666" s="132"/>
      <c r="E666" s="132"/>
      <c r="F666" s="132"/>
      <c r="G666" s="132"/>
      <c r="H666" s="132"/>
      <c r="I666" s="132"/>
      <c r="J666" s="132"/>
      <c r="K666" s="132"/>
      <c r="L666" s="132"/>
      <c r="M666" s="132"/>
      <c r="N666" s="132"/>
      <c r="O666" s="132"/>
      <c r="P666" s="15"/>
      <c r="Q666" s="215"/>
      <c r="R666" s="216"/>
      <c r="S666" s="216"/>
      <c r="T666" s="216"/>
      <c r="U666" s="216"/>
      <c r="V666" s="216"/>
      <c r="W666" s="216"/>
      <c r="X666" s="217"/>
      <c r="Y666" s="191" t="s">
        <v>206</v>
      </c>
      <c r="Z666" s="191"/>
      <c r="AA666" s="48"/>
      <c r="AB666" s="48"/>
      <c r="AC666" s="48"/>
      <c r="AD666" s="48"/>
      <c r="AE666" s="48"/>
      <c r="AF666" s="48"/>
      <c r="AG666" s="48"/>
      <c r="AH666" s="48"/>
      <c r="AI666" s="48"/>
      <c r="AJ666" s="48"/>
      <c r="AK666" s="15"/>
      <c r="AL666" s="15"/>
      <c r="AM666" s="15"/>
      <c r="AN666" s="15"/>
      <c r="AO666" s="15"/>
      <c r="AP666" s="15"/>
      <c r="AQ666" s="15"/>
      <c r="AR666" s="15"/>
      <c r="AS666" s="15"/>
      <c r="AT666" s="15"/>
      <c r="AU666" s="1"/>
      <c r="AV666" s="1"/>
      <c r="AW666" s="1"/>
      <c r="AX666" s="1"/>
      <c r="AY666" s="1"/>
      <c r="AZ666" s="1"/>
      <c r="BA666" s="1"/>
      <c r="BB666" s="1"/>
      <c r="BC666" s="1"/>
      <c r="BD666" s="1"/>
    </row>
    <row r="667" spans="1:56" ht="2.25" customHeight="1" x14ac:dyDescent="0.25">
      <c r="A667" s="3"/>
      <c r="B667" s="15"/>
      <c r="C667" s="15"/>
      <c r="D667" s="15"/>
      <c r="E667" s="15"/>
      <c r="F667" s="15"/>
      <c r="G667" s="15"/>
      <c r="H667" s="15"/>
      <c r="I667" s="15"/>
      <c r="J667" s="15"/>
      <c r="K667" s="15"/>
      <c r="L667" s="15"/>
      <c r="M667" s="15"/>
      <c r="N667" s="15"/>
      <c r="O667" s="14"/>
      <c r="P667" s="15"/>
      <c r="Q667" s="48"/>
      <c r="R667" s="48"/>
      <c r="S667" s="48"/>
      <c r="T667" s="48"/>
      <c r="U667" s="48"/>
      <c r="V667" s="48"/>
      <c r="W667" s="48"/>
      <c r="X667" s="48"/>
      <c r="Y667" s="48"/>
      <c r="Z667" s="48"/>
      <c r="AA667" s="48"/>
      <c r="AB667" s="48"/>
      <c r="AC667" s="48"/>
      <c r="AD667" s="48"/>
      <c r="AE667" s="48"/>
      <c r="AF667" s="48"/>
      <c r="AG667" s="48"/>
      <c r="AH667" s="48"/>
      <c r="AI667" s="48"/>
      <c r="AJ667" s="48"/>
      <c r="AK667" s="15"/>
      <c r="AL667" s="15"/>
      <c r="AM667" s="15"/>
      <c r="AN667" s="15"/>
      <c r="AO667" s="15"/>
      <c r="AP667" s="15"/>
      <c r="AQ667" s="15"/>
      <c r="AR667" s="15"/>
      <c r="AS667" s="15"/>
      <c r="AT667" s="15"/>
      <c r="AU667" s="1"/>
      <c r="AV667" s="1"/>
      <c r="AW667" s="1"/>
      <c r="AX667" s="1"/>
      <c r="AY667" s="1"/>
      <c r="AZ667" s="1"/>
      <c r="BA667" s="1"/>
      <c r="BB667" s="1"/>
      <c r="BC667" s="1"/>
      <c r="BD667" s="1"/>
    </row>
    <row r="668" spans="1:56" ht="15" customHeight="1" x14ac:dyDescent="0.25">
      <c r="A668" s="3"/>
      <c r="B668" s="131" t="s">
        <v>238</v>
      </c>
      <c r="C668" s="132"/>
      <c r="D668" s="132"/>
      <c r="E668" s="132"/>
      <c r="F668" s="132"/>
      <c r="G668" s="132"/>
      <c r="H668" s="132"/>
      <c r="I668" s="132"/>
      <c r="J668" s="132"/>
      <c r="K668" s="132"/>
      <c r="L668" s="132"/>
      <c r="M668" s="132"/>
      <c r="N668" s="132"/>
      <c r="O668" s="132"/>
      <c r="P668" s="15"/>
      <c r="Q668" s="215"/>
      <c r="R668" s="216"/>
      <c r="S668" s="216"/>
      <c r="T668" s="216"/>
      <c r="U668" s="216"/>
      <c r="V668" s="216"/>
      <c r="W668" s="216"/>
      <c r="X668" s="217"/>
      <c r="Y668" s="191" t="s">
        <v>206</v>
      </c>
      <c r="Z668" s="191"/>
      <c r="AA668" s="48"/>
      <c r="AB668" s="48"/>
      <c r="AC668" s="48"/>
      <c r="AD668" s="48"/>
      <c r="AE668" s="48"/>
      <c r="AF668" s="48"/>
      <c r="AG668" s="48"/>
      <c r="AH668" s="48"/>
      <c r="AI668" s="48"/>
      <c r="AJ668" s="48"/>
      <c r="AK668" s="15"/>
      <c r="AL668" s="15"/>
      <c r="AM668" s="15"/>
      <c r="AN668" s="15"/>
      <c r="AO668" s="15"/>
      <c r="AP668" s="15"/>
      <c r="AQ668" s="15"/>
      <c r="AR668" s="15"/>
      <c r="AS668" s="15"/>
      <c r="AT668" s="15"/>
      <c r="AU668" s="1"/>
      <c r="AV668" s="1"/>
      <c r="AW668" s="1"/>
      <c r="AX668" s="1"/>
      <c r="AY668" s="1"/>
      <c r="AZ668" s="1"/>
      <c r="BA668" s="1"/>
      <c r="BB668" s="1"/>
      <c r="BC668" s="1"/>
      <c r="BD668" s="1"/>
    </row>
    <row r="669" spans="1:56" ht="2.25" customHeight="1" x14ac:dyDescent="0.25">
      <c r="A669" s="3"/>
      <c r="B669" s="15"/>
      <c r="C669" s="15"/>
      <c r="D669" s="15"/>
      <c r="E669" s="15"/>
      <c r="F669" s="15"/>
      <c r="G669" s="15"/>
      <c r="H669" s="15"/>
      <c r="I669" s="15"/>
      <c r="J669" s="15"/>
      <c r="K669" s="15"/>
      <c r="L669" s="15"/>
      <c r="M669" s="15"/>
      <c r="N669" s="15"/>
      <c r="O669" s="14"/>
      <c r="P669" s="15"/>
      <c r="Q669" s="48"/>
      <c r="R669" s="48"/>
      <c r="S669" s="48"/>
      <c r="T669" s="48"/>
      <c r="U669" s="48"/>
      <c r="V669" s="48"/>
      <c r="W669" s="48"/>
      <c r="X669" s="48"/>
      <c r="Y669" s="48"/>
      <c r="Z669" s="48"/>
      <c r="AA669" s="48"/>
      <c r="AB669" s="48"/>
      <c r="AC669" s="48"/>
      <c r="AD669" s="48"/>
      <c r="AE669" s="48"/>
      <c r="AF669" s="48"/>
      <c r="AG669" s="48"/>
      <c r="AH669" s="48"/>
      <c r="AI669" s="48"/>
      <c r="AJ669" s="48"/>
      <c r="AK669" s="15"/>
      <c r="AL669" s="15"/>
      <c r="AM669" s="15"/>
      <c r="AN669" s="15"/>
      <c r="AO669" s="15"/>
      <c r="AP669" s="15"/>
      <c r="AQ669" s="15"/>
      <c r="AR669" s="15"/>
      <c r="AS669" s="15"/>
      <c r="AT669" s="15"/>
      <c r="AU669" s="1"/>
      <c r="AV669" s="1"/>
      <c r="AW669" s="1"/>
      <c r="AX669" s="1"/>
      <c r="AY669" s="1"/>
      <c r="AZ669" s="1"/>
      <c r="BA669" s="1"/>
      <c r="BB669" s="1"/>
      <c r="BC669" s="1"/>
      <c r="BD669" s="1"/>
    </row>
    <row r="670" spans="1:56" ht="15" customHeight="1" x14ac:dyDescent="0.25">
      <c r="A670" s="3"/>
      <c r="B670" s="131" t="s">
        <v>239</v>
      </c>
      <c r="C670" s="132"/>
      <c r="D670" s="132"/>
      <c r="E670" s="132"/>
      <c r="F670" s="132"/>
      <c r="G670" s="132"/>
      <c r="H670" s="132"/>
      <c r="I670" s="132"/>
      <c r="J670" s="132"/>
      <c r="K670" s="132"/>
      <c r="L670" s="132"/>
      <c r="M670" s="132"/>
      <c r="N670" s="132"/>
      <c r="O670" s="132"/>
      <c r="P670" s="15"/>
      <c r="Q670" s="300">
        <f>SUM(Q646+Q648+Q650+Q652+Q657+Q660+Q662+Q664+Q666+Q668)</f>
        <v>0</v>
      </c>
      <c r="R670" s="301"/>
      <c r="S670" s="301"/>
      <c r="T670" s="301"/>
      <c r="U670" s="301"/>
      <c r="V670" s="301"/>
      <c r="W670" s="301"/>
      <c r="X670" s="302"/>
      <c r="Y670" s="191" t="s">
        <v>206</v>
      </c>
      <c r="Z670" s="191"/>
      <c r="AA670" s="48"/>
      <c r="AB670" s="48"/>
      <c r="AC670" s="48"/>
      <c r="AD670" s="48"/>
      <c r="AE670" s="48"/>
      <c r="AF670" s="48"/>
      <c r="AG670" s="48"/>
      <c r="AH670" s="48"/>
      <c r="AI670" s="48"/>
      <c r="AJ670" s="48"/>
      <c r="AK670" s="15"/>
      <c r="AL670" s="15"/>
      <c r="AM670" s="15"/>
      <c r="AN670" s="15"/>
      <c r="AO670" s="15"/>
      <c r="AP670" s="15"/>
      <c r="AQ670" s="15"/>
      <c r="AR670" s="15"/>
      <c r="AS670" s="15"/>
      <c r="AT670" s="15"/>
      <c r="AU670" s="1"/>
      <c r="AV670" s="1"/>
      <c r="AW670" s="1"/>
      <c r="AX670" s="1"/>
      <c r="AY670" s="1"/>
      <c r="AZ670" s="1"/>
      <c r="BA670" s="1"/>
      <c r="BB670" s="1"/>
      <c r="BC670" s="1"/>
      <c r="BD670" s="1"/>
    </row>
    <row r="671" spans="1:56" ht="2.25" customHeight="1" x14ac:dyDescent="0.25">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c r="AO671" s="131"/>
      <c r="AP671" s="131"/>
      <c r="AQ671" s="15"/>
      <c r="AR671" s="15"/>
      <c r="AS671" s="15"/>
      <c r="AT671" s="15"/>
      <c r="AU671" s="1"/>
      <c r="AV671" s="1"/>
      <c r="AW671" s="1"/>
      <c r="AX671" s="1"/>
      <c r="AY671" s="1"/>
      <c r="AZ671" s="1"/>
      <c r="BA671" s="1"/>
      <c r="BB671" s="1"/>
      <c r="BC671" s="1"/>
      <c r="BD671" s="1"/>
    </row>
    <row r="672" spans="1:56" ht="15" customHeight="1" x14ac:dyDescent="0.25">
      <c r="A672" s="171"/>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5"/>
      <c r="AR672" s="15"/>
      <c r="AS672" s="15"/>
      <c r="AT672" s="15"/>
      <c r="AU672" s="1"/>
      <c r="AV672" s="1"/>
      <c r="AW672" s="1"/>
      <c r="AX672" s="1"/>
      <c r="AY672" s="1"/>
      <c r="AZ672" s="1"/>
      <c r="BA672" s="1"/>
      <c r="BB672" s="1"/>
      <c r="BC672" s="1"/>
      <c r="BD672" s="1"/>
    </row>
    <row r="673" spans="1:56" ht="15" customHeight="1" x14ac:dyDescent="0.25">
      <c r="A673" s="3"/>
      <c r="B673" s="213" t="s">
        <v>240</v>
      </c>
      <c r="C673" s="213"/>
      <c r="D673" s="213"/>
      <c r="E673" s="213"/>
      <c r="F673" s="213"/>
      <c r="G673" s="213"/>
      <c r="H673" s="213"/>
      <c r="I673" s="213"/>
      <c r="J673" s="213"/>
      <c r="K673" s="213"/>
      <c r="L673" s="213"/>
      <c r="M673" s="213"/>
      <c r="N673" s="213"/>
      <c r="O673" s="213"/>
      <c r="P673" s="213"/>
      <c r="Q673" s="213"/>
      <c r="R673" s="213"/>
      <c r="S673" s="213"/>
      <c r="T673" s="213"/>
      <c r="U673" s="213"/>
      <c r="V673" s="213"/>
      <c r="W673" s="213"/>
      <c r="X673" s="213"/>
      <c r="Y673" s="213"/>
      <c r="Z673" s="213"/>
      <c r="AA673" s="213"/>
      <c r="AB673" s="213"/>
      <c r="AC673" s="213"/>
      <c r="AD673" s="213"/>
      <c r="AE673" s="213"/>
      <c r="AF673" s="213"/>
      <c r="AG673" s="213"/>
      <c r="AH673" s="213"/>
      <c r="AI673" s="213"/>
      <c r="AJ673" s="213"/>
      <c r="AK673" s="213"/>
      <c r="AL673" s="213"/>
      <c r="AM673" s="213"/>
      <c r="AN673" s="213"/>
      <c r="AO673" s="213"/>
      <c r="AP673" s="214"/>
      <c r="AQ673" s="15"/>
      <c r="AR673" s="15"/>
      <c r="AS673" s="15"/>
      <c r="AT673" s="15"/>
      <c r="AU673" s="1"/>
      <c r="AV673" s="1"/>
      <c r="AW673" s="1"/>
      <c r="AX673" s="1"/>
      <c r="AY673" s="1"/>
      <c r="AZ673" s="1"/>
      <c r="BA673" s="1"/>
      <c r="BB673" s="1"/>
      <c r="BC673" s="1"/>
      <c r="BD673" s="1"/>
    </row>
    <row r="674" spans="1:56" ht="15" customHeight="1" x14ac:dyDescent="0.25">
      <c r="A674" s="3"/>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
      <c r="AV674" s="1"/>
      <c r="AW674" s="1"/>
      <c r="AX674" s="1"/>
      <c r="AY674" s="1"/>
      <c r="AZ674" s="1"/>
      <c r="BA674" s="1"/>
      <c r="BB674" s="1"/>
      <c r="BC674" s="1"/>
      <c r="BD674" s="1"/>
    </row>
    <row r="675" spans="1:56" ht="15" customHeight="1" x14ac:dyDescent="0.25">
      <c r="A675" s="3">
        <v>61</v>
      </c>
      <c r="B675" s="218" t="s">
        <v>241</v>
      </c>
      <c r="C675" s="218"/>
      <c r="D675" s="218"/>
      <c r="E675" s="218"/>
      <c r="F675" s="218"/>
      <c r="G675" s="218"/>
      <c r="H675" s="218"/>
      <c r="I675" s="218"/>
      <c r="J675" s="218"/>
      <c r="K675" s="218"/>
      <c r="L675" s="218"/>
      <c r="M675" s="218"/>
      <c r="N675" s="218"/>
      <c r="O675" s="218"/>
      <c r="P675" s="218"/>
      <c r="Q675" s="218"/>
      <c r="R675" s="218"/>
      <c r="S675" s="218"/>
      <c r="T675" s="218"/>
      <c r="U675" s="218"/>
      <c r="V675" s="218"/>
      <c r="W675" s="218"/>
      <c r="X675" s="218"/>
      <c r="Y675" s="218"/>
      <c r="Z675" s="218"/>
      <c r="AA675" s="218"/>
      <c r="AB675" s="218"/>
      <c r="AC675" s="218"/>
      <c r="AD675" s="218"/>
      <c r="AE675" s="218"/>
      <c r="AF675" s="218"/>
      <c r="AG675" s="218"/>
      <c r="AH675" s="218"/>
      <c r="AI675" s="218"/>
      <c r="AJ675" s="218"/>
      <c r="AK675" s="218"/>
      <c r="AL675" s="218"/>
      <c r="AM675" s="218"/>
      <c r="AN675" s="218"/>
      <c r="AO675" s="218"/>
      <c r="AP675" s="218"/>
      <c r="AQ675" s="15"/>
      <c r="AR675" s="15"/>
      <c r="AS675" s="15"/>
      <c r="AT675" s="15"/>
      <c r="AU675" s="1"/>
      <c r="AV675" s="1"/>
      <c r="AW675" s="1"/>
      <c r="AX675" s="1"/>
      <c r="AY675" s="1"/>
      <c r="AZ675" s="1"/>
      <c r="BA675" s="1"/>
      <c r="BB675" s="1"/>
      <c r="BC675" s="1"/>
      <c r="BD675" s="1"/>
    </row>
    <row r="676" spans="1:56" ht="15" customHeight="1" x14ac:dyDescent="0.25">
      <c r="A676" s="3"/>
      <c r="B676" s="218"/>
      <c r="C676" s="218"/>
      <c r="D676" s="218"/>
      <c r="E676" s="218"/>
      <c r="F676" s="218"/>
      <c r="G676" s="218"/>
      <c r="H676" s="218"/>
      <c r="I676" s="218"/>
      <c r="J676" s="218"/>
      <c r="K676" s="218"/>
      <c r="L676" s="218"/>
      <c r="M676" s="218"/>
      <c r="N676" s="218"/>
      <c r="O676" s="218"/>
      <c r="P676" s="218"/>
      <c r="Q676" s="218"/>
      <c r="R676" s="218"/>
      <c r="S676" s="218"/>
      <c r="T676" s="218"/>
      <c r="U676" s="218"/>
      <c r="V676" s="218"/>
      <c r="W676" s="218"/>
      <c r="X676" s="218"/>
      <c r="Y676" s="218"/>
      <c r="Z676" s="218"/>
      <c r="AA676" s="218"/>
      <c r="AB676" s="218"/>
      <c r="AC676" s="218"/>
      <c r="AD676" s="218"/>
      <c r="AE676" s="218"/>
      <c r="AF676" s="218"/>
      <c r="AG676" s="218"/>
      <c r="AH676" s="218"/>
      <c r="AI676" s="218"/>
      <c r="AJ676" s="218"/>
      <c r="AK676" s="218"/>
      <c r="AL676" s="218"/>
      <c r="AM676" s="218"/>
      <c r="AN676" s="218"/>
      <c r="AO676" s="218"/>
      <c r="AP676" s="218"/>
      <c r="AQ676" s="15"/>
      <c r="AR676" s="15"/>
      <c r="AS676" s="15"/>
      <c r="AT676" s="15"/>
      <c r="AU676" s="1"/>
      <c r="AV676" s="1"/>
      <c r="AW676" s="1"/>
      <c r="AX676" s="1"/>
      <c r="AY676" s="1"/>
      <c r="AZ676" s="1"/>
      <c r="BA676" s="1"/>
      <c r="BB676" s="1"/>
      <c r="BC676" s="1"/>
      <c r="BD676" s="1"/>
    </row>
    <row r="677" spans="1:56" ht="2.25" customHeight="1" x14ac:dyDescent="0.25">
      <c r="A677" s="3"/>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
      <c r="AV677" s="1"/>
      <c r="AW677" s="1"/>
      <c r="AX677" s="1"/>
      <c r="AY677" s="1"/>
      <c r="AZ677" s="1"/>
      <c r="BA677" s="1"/>
      <c r="BB677" s="1"/>
      <c r="BC677" s="1"/>
      <c r="BD677" s="1"/>
    </row>
    <row r="678" spans="1:56" ht="15" customHeight="1" x14ac:dyDescent="0.25">
      <c r="A678" s="3"/>
      <c r="B678" s="15"/>
      <c r="C678" s="15"/>
      <c r="D678" s="15"/>
      <c r="E678" s="15"/>
      <c r="F678" s="15"/>
      <c r="G678" s="15"/>
      <c r="H678" s="15"/>
      <c r="I678" s="15"/>
      <c r="J678" s="15"/>
      <c r="K678" s="15"/>
      <c r="L678" s="15"/>
      <c r="M678" s="15"/>
      <c r="N678" s="15"/>
      <c r="O678" s="15"/>
      <c r="P678" s="126" t="s">
        <v>242</v>
      </c>
      <c r="Q678" s="126"/>
      <c r="R678" s="126"/>
      <c r="S678" s="126"/>
      <c r="T678" s="126"/>
      <c r="U678" s="126"/>
      <c r="V678" s="15"/>
      <c r="W678" s="126" t="s">
        <v>243</v>
      </c>
      <c r="X678" s="126"/>
      <c r="Y678" s="126"/>
      <c r="Z678" s="126"/>
      <c r="AA678" s="126"/>
      <c r="AB678" s="126"/>
      <c r="AC678" s="15"/>
      <c r="AD678" s="126" t="s">
        <v>244</v>
      </c>
      <c r="AE678" s="126"/>
      <c r="AF678" s="126"/>
      <c r="AG678" s="126"/>
      <c r="AH678" s="126"/>
      <c r="AI678" s="126"/>
      <c r="AJ678" s="15"/>
      <c r="AK678" s="126" t="s">
        <v>245</v>
      </c>
      <c r="AL678" s="126"/>
      <c r="AM678" s="126"/>
      <c r="AN678" s="126"/>
      <c r="AO678" s="126"/>
      <c r="AP678" s="126"/>
      <c r="AQ678" s="15"/>
      <c r="AR678" s="15"/>
      <c r="AS678" s="15"/>
      <c r="AT678" s="15"/>
      <c r="AU678" s="1"/>
      <c r="AV678" s="1"/>
      <c r="AW678" s="1"/>
      <c r="AX678" s="1"/>
      <c r="AY678" s="1"/>
      <c r="AZ678" s="1"/>
      <c r="BA678" s="1"/>
      <c r="BB678" s="1"/>
      <c r="BC678" s="1"/>
      <c r="BD678" s="1"/>
    </row>
    <row r="679" spans="1:56" ht="15" customHeight="1" x14ac:dyDescent="0.25">
      <c r="A679" s="3"/>
      <c r="B679" s="15"/>
      <c r="C679" s="15"/>
      <c r="D679" s="15"/>
      <c r="E679" s="15"/>
      <c r="F679" s="15"/>
      <c r="G679" s="15"/>
      <c r="H679" s="15"/>
      <c r="I679" s="15"/>
      <c r="J679" s="15"/>
      <c r="K679" s="15"/>
      <c r="L679" s="15"/>
      <c r="M679" s="15"/>
      <c r="N679" s="15"/>
      <c r="O679" s="15"/>
      <c r="P679" s="126"/>
      <c r="Q679" s="126"/>
      <c r="R679" s="126"/>
      <c r="S679" s="126"/>
      <c r="T679" s="126"/>
      <c r="U679" s="126"/>
      <c r="V679" s="15"/>
      <c r="W679" s="126"/>
      <c r="X679" s="126"/>
      <c r="Y679" s="126"/>
      <c r="Z679" s="126"/>
      <c r="AA679" s="126"/>
      <c r="AB679" s="126"/>
      <c r="AC679" s="15"/>
      <c r="AD679" s="126"/>
      <c r="AE679" s="126"/>
      <c r="AF679" s="126"/>
      <c r="AG679" s="126"/>
      <c r="AH679" s="126"/>
      <c r="AI679" s="126"/>
      <c r="AJ679" s="15"/>
      <c r="AK679" s="126"/>
      <c r="AL679" s="126"/>
      <c r="AM679" s="126"/>
      <c r="AN679" s="126"/>
      <c r="AO679" s="126"/>
      <c r="AP679" s="126"/>
      <c r="AQ679" s="15"/>
      <c r="AR679" s="15"/>
      <c r="AS679" s="15"/>
      <c r="AT679" s="15"/>
      <c r="AU679" s="1"/>
      <c r="AV679" s="1"/>
      <c r="AW679" s="1"/>
      <c r="AX679" s="1"/>
      <c r="AY679" s="1"/>
      <c r="AZ679" s="1"/>
      <c r="BA679" s="1"/>
      <c r="BB679" s="1"/>
      <c r="BC679" s="1"/>
      <c r="BD679" s="1"/>
    </row>
    <row r="680" spans="1:56" ht="15" customHeight="1" x14ac:dyDescent="0.25">
      <c r="A680" s="3"/>
      <c r="B680" s="15"/>
      <c r="C680" s="15"/>
      <c r="D680" s="15"/>
      <c r="E680" s="15"/>
      <c r="F680" s="15"/>
      <c r="G680" s="15"/>
      <c r="H680" s="15"/>
      <c r="I680" s="15"/>
      <c r="J680" s="15"/>
      <c r="K680" s="15"/>
      <c r="L680" s="15"/>
      <c r="M680" s="15"/>
      <c r="N680" s="15"/>
      <c r="O680" s="15"/>
      <c r="P680" s="126"/>
      <c r="Q680" s="126"/>
      <c r="R680" s="126"/>
      <c r="S680" s="126"/>
      <c r="T680" s="126"/>
      <c r="U680" s="126"/>
      <c r="V680" s="15"/>
      <c r="W680" s="126"/>
      <c r="X680" s="126"/>
      <c r="Y680" s="126"/>
      <c r="Z680" s="126"/>
      <c r="AA680" s="126"/>
      <c r="AB680" s="126"/>
      <c r="AC680" s="15"/>
      <c r="AD680" s="126"/>
      <c r="AE680" s="126"/>
      <c r="AF680" s="126"/>
      <c r="AG680" s="126"/>
      <c r="AH680" s="126"/>
      <c r="AI680" s="126"/>
      <c r="AJ680" s="15"/>
      <c r="AK680" s="126"/>
      <c r="AL680" s="126"/>
      <c r="AM680" s="126"/>
      <c r="AN680" s="126"/>
      <c r="AO680" s="126"/>
      <c r="AP680" s="126"/>
      <c r="AQ680" s="15"/>
      <c r="AR680" s="15"/>
      <c r="AS680" s="15"/>
      <c r="AT680" s="15"/>
      <c r="AU680" s="1"/>
      <c r="AV680" s="1"/>
      <c r="AW680" s="1"/>
      <c r="AX680" s="1"/>
      <c r="AY680" s="1"/>
      <c r="AZ680" s="1"/>
      <c r="BA680" s="1"/>
      <c r="BB680" s="1"/>
      <c r="BC680" s="1"/>
      <c r="BD680" s="1"/>
    </row>
    <row r="681" spans="1:56" ht="15" customHeight="1" x14ac:dyDescent="0.25">
      <c r="A681" s="3"/>
      <c r="B681" s="15"/>
      <c r="C681" s="15"/>
      <c r="D681" s="15"/>
      <c r="E681" s="15"/>
      <c r="F681" s="15"/>
      <c r="G681" s="15"/>
      <c r="H681" s="15"/>
      <c r="I681" s="15"/>
      <c r="J681" s="15"/>
      <c r="K681" s="15"/>
      <c r="L681" s="15"/>
      <c r="M681" s="15"/>
      <c r="N681" s="15"/>
      <c r="O681" s="15"/>
      <c r="P681" s="126"/>
      <c r="Q681" s="126"/>
      <c r="R681" s="126"/>
      <c r="S681" s="126"/>
      <c r="T681" s="126"/>
      <c r="U681" s="126"/>
      <c r="V681" s="15"/>
      <c r="W681" s="126"/>
      <c r="X681" s="126"/>
      <c r="Y681" s="126"/>
      <c r="Z681" s="126"/>
      <c r="AA681" s="126"/>
      <c r="AB681" s="126"/>
      <c r="AC681" s="15"/>
      <c r="AD681" s="126"/>
      <c r="AE681" s="126"/>
      <c r="AF681" s="126"/>
      <c r="AG681" s="126"/>
      <c r="AH681" s="126"/>
      <c r="AI681" s="126"/>
      <c r="AJ681" s="15"/>
      <c r="AK681" s="126"/>
      <c r="AL681" s="126"/>
      <c r="AM681" s="126"/>
      <c r="AN681" s="126"/>
      <c r="AO681" s="126"/>
      <c r="AP681" s="126"/>
      <c r="AQ681" s="15"/>
      <c r="AR681" s="15"/>
      <c r="AS681" s="15"/>
      <c r="AT681" s="15"/>
      <c r="AU681" s="1"/>
      <c r="AV681" s="1"/>
      <c r="AW681" s="1"/>
      <c r="AX681" s="1"/>
      <c r="AY681" s="1"/>
      <c r="AZ681" s="1"/>
      <c r="BA681" s="1"/>
      <c r="BB681" s="1"/>
      <c r="BC681" s="1"/>
      <c r="BD681" s="1"/>
    </row>
    <row r="682" spans="1:56" ht="15" customHeight="1" x14ac:dyDescent="0.25">
      <c r="A682" s="3"/>
      <c r="B682" s="15"/>
      <c r="C682" s="15"/>
      <c r="D682" s="15"/>
      <c r="E682" s="15"/>
      <c r="F682" s="15"/>
      <c r="G682" s="15"/>
      <c r="H682" s="15"/>
      <c r="I682" s="15"/>
      <c r="J682" s="15"/>
      <c r="K682" s="15"/>
      <c r="L682" s="15"/>
      <c r="M682" s="15"/>
      <c r="N682" s="15"/>
      <c r="O682" s="15"/>
      <c r="P682" s="126"/>
      <c r="Q682" s="126"/>
      <c r="R682" s="126"/>
      <c r="S682" s="126"/>
      <c r="T682" s="126"/>
      <c r="U682" s="126"/>
      <c r="V682" s="15"/>
      <c r="W682" s="126"/>
      <c r="X682" s="126"/>
      <c r="Y682" s="126"/>
      <c r="Z682" s="126"/>
      <c r="AA682" s="126"/>
      <c r="AB682" s="126"/>
      <c r="AC682" s="15"/>
      <c r="AD682" s="126"/>
      <c r="AE682" s="126"/>
      <c r="AF682" s="126"/>
      <c r="AG682" s="126"/>
      <c r="AH682" s="126"/>
      <c r="AI682" s="126"/>
      <c r="AJ682" s="15"/>
      <c r="AK682" s="126"/>
      <c r="AL682" s="126"/>
      <c r="AM682" s="126"/>
      <c r="AN682" s="126"/>
      <c r="AO682" s="126"/>
      <c r="AP682" s="126"/>
      <c r="AQ682" s="15"/>
      <c r="AR682" s="15"/>
      <c r="AS682" s="15"/>
      <c r="AT682" s="15"/>
      <c r="AU682" s="1"/>
      <c r="AV682" s="1"/>
      <c r="AW682" s="1"/>
      <c r="AX682" s="1"/>
      <c r="AY682" s="1"/>
      <c r="AZ682" s="1"/>
      <c r="BA682" s="1"/>
      <c r="BB682" s="1"/>
      <c r="BC682" s="1"/>
      <c r="BD682" s="1"/>
    </row>
    <row r="683" spans="1:56" ht="2.25" customHeight="1" x14ac:dyDescent="0.25">
      <c r="A683" s="3"/>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
      <c r="AV683" s="1"/>
      <c r="AW683" s="1"/>
      <c r="AX683" s="1"/>
      <c r="AY683" s="1"/>
      <c r="AZ683" s="1"/>
      <c r="BA683" s="1"/>
      <c r="BB683" s="1"/>
      <c r="BC683" s="1"/>
      <c r="BD683" s="1"/>
    </row>
    <row r="684" spans="1:56" ht="15" customHeight="1" x14ac:dyDescent="0.25">
      <c r="A684" s="3"/>
      <c r="B684" s="131" t="s">
        <v>219</v>
      </c>
      <c r="C684" s="132"/>
      <c r="D684" s="132"/>
      <c r="E684" s="132"/>
      <c r="F684" s="132"/>
      <c r="G684" s="132"/>
      <c r="H684" s="132"/>
      <c r="I684" s="132"/>
      <c r="J684" s="132"/>
      <c r="K684" s="132"/>
      <c r="L684" s="132"/>
      <c r="M684" s="132"/>
      <c r="N684" s="132"/>
      <c r="O684" s="15"/>
      <c r="P684" s="271">
        <f>AK465</f>
        <v>0</v>
      </c>
      <c r="Q684" s="272"/>
      <c r="R684" s="272"/>
      <c r="S684" s="273"/>
      <c r="T684" s="136" t="s">
        <v>165</v>
      </c>
      <c r="U684" s="136"/>
      <c r="V684" s="15"/>
      <c r="W684" s="271">
        <f>J553</f>
        <v>0</v>
      </c>
      <c r="X684" s="272"/>
      <c r="Y684" s="272"/>
      <c r="Z684" s="273"/>
      <c r="AA684" s="136" t="s">
        <v>165</v>
      </c>
      <c r="AB684" s="136"/>
      <c r="AC684" s="15"/>
      <c r="AD684" s="271">
        <f>SUM(P684,W684)</f>
        <v>0</v>
      </c>
      <c r="AE684" s="272"/>
      <c r="AF684" s="272"/>
      <c r="AG684" s="273"/>
      <c r="AH684" s="136" t="s">
        <v>165</v>
      </c>
      <c r="AI684" s="136"/>
      <c r="AJ684" s="15"/>
      <c r="AK684" s="271">
        <f>Q399</f>
        <v>0</v>
      </c>
      <c r="AL684" s="272"/>
      <c r="AM684" s="272"/>
      <c r="AN684" s="273"/>
      <c r="AO684" s="136" t="s">
        <v>165</v>
      </c>
      <c r="AP684" s="136"/>
      <c r="AQ684" s="15"/>
      <c r="AR684" s="15"/>
      <c r="AS684" s="15"/>
      <c r="AT684" s="15"/>
      <c r="AU684" s="1"/>
      <c r="AV684" s="1"/>
      <c r="AW684" s="1"/>
      <c r="AX684" s="1"/>
      <c r="AY684" s="1"/>
      <c r="AZ684" s="1"/>
      <c r="BA684" s="1"/>
      <c r="BB684" s="1"/>
      <c r="BC684" s="1"/>
      <c r="BD684" s="1"/>
    </row>
    <row r="685" spans="1:56" ht="2.25" customHeight="1" x14ac:dyDescent="0.25">
      <c r="A685" s="3"/>
      <c r="B685" s="15"/>
      <c r="C685" s="15"/>
      <c r="D685" s="15"/>
      <c r="E685" s="15"/>
      <c r="F685" s="15"/>
      <c r="G685" s="15"/>
      <c r="H685" s="15"/>
      <c r="I685" s="15"/>
      <c r="J685" s="15"/>
      <c r="K685" s="15"/>
      <c r="L685" s="15"/>
      <c r="M685" s="15"/>
      <c r="N685" s="14"/>
      <c r="O685" s="15"/>
      <c r="P685" s="77"/>
      <c r="Q685" s="77"/>
      <c r="R685" s="77"/>
      <c r="S685" s="77"/>
      <c r="T685" s="15"/>
      <c r="U685" s="15"/>
      <c r="V685" s="15"/>
      <c r="W685" s="77"/>
      <c r="X685" s="77"/>
      <c r="Y685" s="77"/>
      <c r="Z685" s="77"/>
      <c r="AA685" s="15"/>
      <c r="AB685" s="15"/>
      <c r="AC685" s="15"/>
      <c r="AD685" s="77"/>
      <c r="AE685" s="77"/>
      <c r="AF685" s="77"/>
      <c r="AG685" s="77"/>
      <c r="AH685" s="15"/>
      <c r="AI685" s="15"/>
      <c r="AJ685" s="15"/>
      <c r="AK685" s="77"/>
      <c r="AL685" s="77"/>
      <c r="AM685" s="77"/>
      <c r="AN685" s="77"/>
      <c r="AO685" s="15"/>
      <c r="AP685" s="15"/>
      <c r="AQ685" s="15"/>
      <c r="AR685" s="15"/>
      <c r="AS685" s="15"/>
      <c r="AT685" s="15"/>
      <c r="AU685" s="1"/>
      <c r="AV685" s="1"/>
      <c r="AW685" s="1"/>
      <c r="AX685" s="1"/>
      <c r="AY685" s="1"/>
      <c r="AZ685" s="1"/>
      <c r="BA685" s="1"/>
      <c r="BB685" s="1"/>
      <c r="BC685" s="1"/>
      <c r="BD685" s="1"/>
    </row>
    <row r="686" spans="1:56" ht="15" customHeight="1" x14ac:dyDescent="0.25">
      <c r="A686" s="3"/>
      <c r="B686" s="131" t="s">
        <v>207</v>
      </c>
      <c r="C686" s="132"/>
      <c r="D686" s="132"/>
      <c r="E686" s="132"/>
      <c r="F686" s="132"/>
      <c r="G686" s="132"/>
      <c r="H686" s="132"/>
      <c r="I686" s="132"/>
      <c r="J686" s="132"/>
      <c r="K686" s="132"/>
      <c r="L686" s="132"/>
      <c r="M686" s="132"/>
      <c r="N686" s="132"/>
      <c r="O686" s="15"/>
      <c r="P686" s="271">
        <f>AK493</f>
        <v>0</v>
      </c>
      <c r="Q686" s="272"/>
      <c r="R686" s="272"/>
      <c r="S686" s="273"/>
      <c r="T686" s="136" t="s">
        <v>165</v>
      </c>
      <c r="U686" s="136"/>
      <c r="V686" s="15"/>
      <c r="W686" s="271">
        <f>J555</f>
        <v>0</v>
      </c>
      <c r="X686" s="272"/>
      <c r="Y686" s="272"/>
      <c r="Z686" s="273"/>
      <c r="AA686" s="136" t="s">
        <v>165</v>
      </c>
      <c r="AB686" s="136"/>
      <c r="AC686" s="15"/>
      <c r="AD686" s="271">
        <f>SUM(P686,W686)</f>
        <v>0</v>
      </c>
      <c r="AE686" s="272"/>
      <c r="AF686" s="272"/>
      <c r="AG686" s="273"/>
      <c r="AH686" s="136" t="s">
        <v>165</v>
      </c>
      <c r="AI686" s="136"/>
      <c r="AJ686" s="15"/>
      <c r="AK686" s="271">
        <f>B403</f>
        <v>0</v>
      </c>
      <c r="AL686" s="272"/>
      <c r="AM686" s="272"/>
      <c r="AN686" s="273"/>
      <c r="AO686" s="136" t="s">
        <v>165</v>
      </c>
      <c r="AP686" s="136"/>
      <c r="AQ686" s="15"/>
      <c r="AR686" s="15"/>
      <c r="AS686" s="15"/>
      <c r="AT686" s="15"/>
      <c r="AU686" s="1"/>
      <c r="AV686" s="1"/>
      <c r="AW686" s="1"/>
      <c r="AX686" s="1"/>
      <c r="AY686" s="1"/>
      <c r="AZ686" s="1"/>
      <c r="BA686" s="1"/>
      <c r="BB686" s="1"/>
      <c r="BC686" s="1"/>
      <c r="BD686" s="1"/>
    </row>
    <row r="687" spans="1:56" ht="2.25" customHeight="1" x14ac:dyDescent="0.25">
      <c r="A687" s="3"/>
      <c r="B687" s="15"/>
      <c r="C687" s="15"/>
      <c r="D687" s="15"/>
      <c r="E687" s="15"/>
      <c r="F687" s="15"/>
      <c r="G687" s="15"/>
      <c r="H687" s="15"/>
      <c r="I687" s="15"/>
      <c r="J687" s="15"/>
      <c r="K687" s="15"/>
      <c r="L687" s="15"/>
      <c r="M687" s="15"/>
      <c r="N687" s="14"/>
      <c r="O687" s="15"/>
      <c r="P687" s="77"/>
      <c r="Q687" s="77"/>
      <c r="R687" s="77"/>
      <c r="S687" s="77"/>
      <c r="T687" s="15"/>
      <c r="U687" s="15"/>
      <c r="V687" s="15"/>
      <c r="W687" s="77"/>
      <c r="X687" s="77"/>
      <c r="Y687" s="77"/>
      <c r="Z687" s="77"/>
      <c r="AA687" s="15"/>
      <c r="AB687" s="15"/>
      <c r="AC687" s="15"/>
      <c r="AD687" s="77"/>
      <c r="AE687" s="77"/>
      <c r="AF687" s="77"/>
      <c r="AG687" s="77"/>
      <c r="AH687" s="15"/>
      <c r="AI687" s="15"/>
      <c r="AJ687" s="15"/>
      <c r="AK687" s="77"/>
      <c r="AL687" s="77"/>
      <c r="AM687" s="77"/>
      <c r="AN687" s="77"/>
      <c r="AO687" s="15"/>
      <c r="AP687" s="15"/>
      <c r="AQ687" s="15"/>
      <c r="AR687" s="15"/>
      <c r="AS687" s="15"/>
      <c r="AT687" s="15"/>
      <c r="AU687" s="1"/>
      <c r="AV687" s="1"/>
      <c r="AW687" s="1"/>
      <c r="AX687" s="1"/>
      <c r="AY687" s="1"/>
      <c r="AZ687" s="1"/>
      <c r="BA687" s="1"/>
      <c r="BB687" s="1"/>
      <c r="BC687" s="1"/>
      <c r="BD687" s="1"/>
    </row>
    <row r="688" spans="1:56" ht="15" customHeight="1" x14ac:dyDescent="0.25">
      <c r="A688" s="3"/>
      <c r="B688" s="131" t="s">
        <v>208</v>
      </c>
      <c r="C688" s="132"/>
      <c r="D688" s="132"/>
      <c r="E688" s="132"/>
      <c r="F688" s="132"/>
      <c r="G688" s="132"/>
      <c r="H688" s="132"/>
      <c r="I688" s="132"/>
      <c r="J688" s="132"/>
      <c r="K688" s="132"/>
      <c r="L688" s="132"/>
      <c r="M688" s="132"/>
      <c r="N688" s="132"/>
      <c r="O688" s="15"/>
      <c r="P688" s="271">
        <f>SUM(Q497,Q499,Q501,Q503,Q505,Q507)</f>
        <v>0</v>
      </c>
      <c r="Q688" s="272"/>
      <c r="R688" s="272"/>
      <c r="S688" s="273"/>
      <c r="T688" s="136" t="s">
        <v>165</v>
      </c>
      <c r="U688" s="136"/>
      <c r="V688" s="15"/>
      <c r="W688" s="271">
        <f>J557</f>
        <v>0</v>
      </c>
      <c r="X688" s="272"/>
      <c r="Y688" s="272"/>
      <c r="Z688" s="273"/>
      <c r="AA688" s="136" t="s">
        <v>165</v>
      </c>
      <c r="AB688" s="136"/>
      <c r="AC688" s="15"/>
      <c r="AD688" s="271">
        <f>SUM(P688,W688)</f>
        <v>0</v>
      </c>
      <c r="AE688" s="272"/>
      <c r="AF688" s="272"/>
      <c r="AG688" s="273"/>
      <c r="AH688" s="136" t="s">
        <v>165</v>
      </c>
      <c r="AI688" s="136"/>
      <c r="AJ688" s="15"/>
      <c r="AK688" s="304"/>
      <c r="AL688" s="304"/>
      <c r="AM688" s="304"/>
      <c r="AN688" s="304"/>
      <c r="AO688" s="118"/>
      <c r="AP688" s="118"/>
      <c r="AQ688" s="15"/>
      <c r="AR688" s="15"/>
      <c r="AS688" s="15"/>
      <c r="AT688" s="15"/>
      <c r="AU688" s="1"/>
      <c r="AV688" s="1"/>
      <c r="AW688" s="1"/>
      <c r="AX688" s="1"/>
      <c r="AY688" s="1"/>
      <c r="AZ688" s="1"/>
      <c r="BA688" s="1"/>
      <c r="BB688" s="1"/>
      <c r="BC688" s="1"/>
      <c r="BD688" s="1"/>
    </row>
    <row r="689" spans="1:56" ht="2.25" customHeight="1" x14ac:dyDescent="0.25">
      <c r="A689" s="3"/>
      <c r="B689" s="15"/>
      <c r="C689" s="15"/>
      <c r="D689" s="15"/>
      <c r="E689" s="15"/>
      <c r="F689" s="15"/>
      <c r="G689" s="15"/>
      <c r="H689" s="15"/>
      <c r="I689" s="15"/>
      <c r="J689" s="15"/>
      <c r="K689" s="15"/>
      <c r="L689" s="15"/>
      <c r="M689" s="15"/>
      <c r="N689" s="14"/>
      <c r="O689" s="15"/>
      <c r="P689" s="77"/>
      <c r="Q689" s="77"/>
      <c r="R689" s="77"/>
      <c r="S689" s="77"/>
      <c r="T689" s="15"/>
      <c r="U689" s="15"/>
      <c r="V689" s="15"/>
      <c r="W689" s="77"/>
      <c r="X689" s="77"/>
      <c r="Y689" s="77"/>
      <c r="Z689" s="77"/>
      <c r="AA689" s="15"/>
      <c r="AB689" s="15"/>
      <c r="AC689" s="15"/>
      <c r="AD689" s="77"/>
      <c r="AE689" s="77"/>
      <c r="AF689" s="77"/>
      <c r="AG689" s="77"/>
      <c r="AH689" s="15"/>
      <c r="AI689" s="15"/>
      <c r="AJ689" s="15"/>
      <c r="AK689" s="77"/>
      <c r="AL689" s="77"/>
      <c r="AM689" s="77"/>
      <c r="AN689" s="77"/>
      <c r="AO689" s="15"/>
      <c r="AP689" s="15"/>
      <c r="AQ689" s="15"/>
      <c r="AR689" s="15"/>
      <c r="AS689" s="15"/>
      <c r="AT689" s="15"/>
      <c r="AU689" s="1"/>
      <c r="AV689" s="1"/>
      <c r="AW689" s="1"/>
      <c r="AX689" s="1"/>
      <c r="AY689" s="1"/>
      <c r="AZ689" s="1"/>
      <c r="BA689" s="1"/>
      <c r="BB689" s="1"/>
      <c r="BC689" s="1"/>
      <c r="BD689" s="1"/>
    </row>
    <row r="690" spans="1:56" ht="15" customHeight="1" x14ac:dyDescent="0.25">
      <c r="A690" s="3"/>
      <c r="B690" s="131" t="s">
        <v>174</v>
      </c>
      <c r="C690" s="132"/>
      <c r="D690" s="132"/>
      <c r="E690" s="132"/>
      <c r="F690" s="132"/>
      <c r="G690" s="132"/>
      <c r="H690" s="132"/>
      <c r="I690" s="132"/>
      <c r="J690" s="132"/>
      <c r="K690" s="132"/>
      <c r="L690" s="132"/>
      <c r="M690" s="132"/>
      <c r="N690" s="132"/>
      <c r="O690" s="15"/>
      <c r="P690" s="271">
        <f>Q511</f>
        <v>0</v>
      </c>
      <c r="Q690" s="272"/>
      <c r="R690" s="272"/>
      <c r="S690" s="273"/>
      <c r="T690" s="136" t="s">
        <v>165</v>
      </c>
      <c r="U690" s="136"/>
      <c r="V690" s="15"/>
      <c r="W690" s="271">
        <f>Q586</f>
        <v>0</v>
      </c>
      <c r="X690" s="272"/>
      <c r="Y690" s="272"/>
      <c r="Z690" s="273"/>
      <c r="AA690" s="136" t="s">
        <v>165</v>
      </c>
      <c r="AB690" s="136"/>
      <c r="AC690" s="15"/>
      <c r="AD690" s="271">
        <f>SUM(P690,W690)</f>
        <v>0</v>
      </c>
      <c r="AE690" s="272"/>
      <c r="AF690" s="272"/>
      <c r="AG690" s="273"/>
      <c r="AH690" s="136" t="s">
        <v>165</v>
      </c>
      <c r="AI690" s="136"/>
      <c r="AJ690" s="15"/>
      <c r="AK690" s="271">
        <f>Q409</f>
        <v>0</v>
      </c>
      <c r="AL690" s="272"/>
      <c r="AM690" s="272"/>
      <c r="AN690" s="273"/>
      <c r="AO690" s="136" t="s">
        <v>165</v>
      </c>
      <c r="AP690" s="136"/>
      <c r="AQ690" s="15"/>
      <c r="AR690" s="15"/>
      <c r="AS690" s="15"/>
      <c r="AT690" s="15"/>
      <c r="AU690" s="1"/>
      <c r="AV690" s="1"/>
      <c r="AW690" s="1"/>
      <c r="AX690" s="1"/>
      <c r="AY690" s="1"/>
      <c r="AZ690" s="1"/>
      <c r="BA690" s="1"/>
      <c r="BB690" s="1"/>
      <c r="BC690" s="1"/>
      <c r="BD690" s="1"/>
    </row>
    <row r="691" spans="1:56" ht="2.25" customHeight="1" x14ac:dyDescent="0.25">
      <c r="A691" s="3"/>
      <c r="B691" s="15"/>
      <c r="C691" s="15"/>
      <c r="D691" s="15"/>
      <c r="E691" s="15"/>
      <c r="F691" s="15"/>
      <c r="G691" s="15"/>
      <c r="H691" s="15"/>
      <c r="I691" s="15"/>
      <c r="J691" s="15"/>
      <c r="K691" s="15"/>
      <c r="L691" s="15"/>
      <c r="M691" s="15"/>
      <c r="N691" s="14"/>
      <c r="O691" s="15"/>
      <c r="P691" s="77"/>
      <c r="Q691" s="77"/>
      <c r="R691" s="77"/>
      <c r="S691" s="77"/>
      <c r="T691" s="15"/>
      <c r="U691" s="15"/>
      <c r="V691" s="15"/>
      <c r="W691" s="77"/>
      <c r="X691" s="77"/>
      <c r="Y691" s="77"/>
      <c r="Z691" s="77"/>
      <c r="AA691" s="15"/>
      <c r="AB691" s="15"/>
      <c r="AC691" s="15"/>
      <c r="AD691" s="77"/>
      <c r="AE691" s="77"/>
      <c r="AF691" s="77"/>
      <c r="AG691" s="77"/>
      <c r="AH691" s="15"/>
      <c r="AI691" s="15"/>
      <c r="AJ691" s="15"/>
      <c r="AK691" s="77"/>
      <c r="AL691" s="77"/>
      <c r="AM691" s="77"/>
      <c r="AN691" s="77"/>
      <c r="AO691" s="15"/>
      <c r="AP691" s="15"/>
      <c r="AQ691" s="15"/>
      <c r="AR691" s="15"/>
      <c r="AS691" s="15"/>
      <c r="AT691" s="15"/>
      <c r="AU691" s="1"/>
      <c r="AV691" s="1"/>
      <c r="AW691" s="1"/>
      <c r="AX691" s="1"/>
      <c r="AY691" s="1"/>
      <c r="AZ691" s="1"/>
      <c r="BA691" s="1"/>
      <c r="BB691" s="1"/>
      <c r="BC691" s="1"/>
      <c r="BD691" s="1"/>
    </row>
    <row r="692" spans="1:56" ht="15" customHeight="1" x14ac:dyDescent="0.25">
      <c r="A692" s="3"/>
      <c r="B692" s="131" t="s">
        <v>173</v>
      </c>
      <c r="C692" s="132"/>
      <c r="D692" s="132"/>
      <c r="E692" s="132"/>
      <c r="F692" s="132"/>
      <c r="G692" s="132"/>
      <c r="H692" s="132"/>
      <c r="I692" s="132"/>
      <c r="J692" s="132"/>
      <c r="K692" s="132"/>
      <c r="L692" s="132"/>
      <c r="M692" s="132"/>
      <c r="N692" s="132"/>
      <c r="O692" s="15"/>
      <c r="P692" s="271">
        <f>Q515</f>
        <v>0</v>
      </c>
      <c r="Q692" s="272"/>
      <c r="R692" s="272"/>
      <c r="S692" s="273"/>
      <c r="T692" s="136" t="s">
        <v>165</v>
      </c>
      <c r="U692" s="136"/>
      <c r="V692" s="15"/>
      <c r="W692" s="271">
        <f>Q586+Q588</f>
        <v>0</v>
      </c>
      <c r="X692" s="272"/>
      <c r="Y692" s="272"/>
      <c r="Z692" s="273"/>
      <c r="AA692" s="136" t="s">
        <v>165</v>
      </c>
      <c r="AB692" s="136"/>
      <c r="AC692" s="15"/>
      <c r="AD692" s="271">
        <f>SUM(P692,W692)</f>
        <v>0</v>
      </c>
      <c r="AE692" s="272"/>
      <c r="AF692" s="272"/>
      <c r="AG692" s="273"/>
      <c r="AH692" s="136" t="s">
        <v>165</v>
      </c>
      <c r="AI692" s="136"/>
      <c r="AJ692" s="15"/>
      <c r="AK692" s="271">
        <f>Q407</f>
        <v>0</v>
      </c>
      <c r="AL692" s="272"/>
      <c r="AM692" s="272"/>
      <c r="AN692" s="273"/>
      <c r="AO692" s="136" t="s">
        <v>165</v>
      </c>
      <c r="AP692" s="136"/>
      <c r="AQ692" s="15"/>
      <c r="AR692" s="15"/>
      <c r="AS692" s="15"/>
      <c r="AT692" s="15"/>
      <c r="AU692" s="1"/>
      <c r="AV692" s="1"/>
      <c r="AW692" s="1"/>
      <c r="AX692" s="1"/>
      <c r="AY692" s="1"/>
      <c r="AZ692" s="1"/>
      <c r="BA692" s="1"/>
      <c r="BB692" s="1"/>
      <c r="BC692" s="1"/>
      <c r="BD692" s="1"/>
    </row>
    <row r="693" spans="1:56" ht="2.25" customHeight="1" x14ac:dyDescent="0.25">
      <c r="A693" s="3"/>
      <c r="B693" s="15"/>
      <c r="C693" s="15"/>
      <c r="D693" s="15"/>
      <c r="E693" s="15"/>
      <c r="F693" s="15"/>
      <c r="G693" s="15"/>
      <c r="H693" s="15"/>
      <c r="I693" s="15"/>
      <c r="J693" s="15"/>
      <c r="K693" s="15"/>
      <c r="L693" s="15"/>
      <c r="M693" s="15"/>
      <c r="N693" s="14"/>
      <c r="O693" s="15"/>
      <c r="P693" s="77"/>
      <c r="Q693" s="77"/>
      <c r="R693" s="77"/>
      <c r="S693" s="77"/>
      <c r="T693" s="15"/>
      <c r="U693" s="15"/>
      <c r="V693" s="15"/>
      <c r="W693" s="77"/>
      <c r="X693" s="77"/>
      <c r="Y693" s="77"/>
      <c r="Z693" s="77"/>
      <c r="AA693" s="15"/>
      <c r="AB693" s="15"/>
      <c r="AC693" s="15"/>
      <c r="AD693" s="77"/>
      <c r="AE693" s="77"/>
      <c r="AF693" s="77"/>
      <c r="AG693" s="77"/>
      <c r="AH693" s="15"/>
      <c r="AI693" s="15"/>
      <c r="AJ693" s="15"/>
      <c r="AK693" s="77"/>
      <c r="AL693" s="77"/>
      <c r="AM693" s="77"/>
      <c r="AN693" s="77"/>
      <c r="AO693" s="15"/>
      <c r="AP693" s="15"/>
      <c r="AQ693" s="15"/>
      <c r="AR693" s="15"/>
      <c r="AS693" s="15"/>
      <c r="AT693" s="15"/>
      <c r="AU693" s="1"/>
      <c r="AV693" s="1"/>
      <c r="AW693" s="1"/>
      <c r="AX693" s="1"/>
      <c r="AY693" s="1"/>
      <c r="AZ693" s="1"/>
      <c r="BA693" s="1"/>
      <c r="BB693" s="1"/>
      <c r="BC693" s="1"/>
      <c r="BD693" s="1"/>
    </row>
    <row r="694" spans="1:56" ht="15" customHeight="1" x14ac:dyDescent="0.25">
      <c r="A694" s="3"/>
      <c r="B694" s="131" t="s">
        <v>175</v>
      </c>
      <c r="C694" s="132"/>
      <c r="D694" s="132"/>
      <c r="E694" s="132"/>
      <c r="F694" s="132"/>
      <c r="G694" s="132"/>
      <c r="H694" s="132"/>
      <c r="I694" s="132"/>
      <c r="J694" s="132"/>
      <c r="K694" s="132"/>
      <c r="L694" s="132"/>
      <c r="M694" s="132"/>
      <c r="N694" s="132"/>
      <c r="O694" s="15"/>
      <c r="P694" s="271">
        <f>Q513</f>
        <v>0</v>
      </c>
      <c r="Q694" s="272"/>
      <c r="R694" s="272"/>
      <c r="S694" s="273"/>
      <c r="T694" s="136" t="s">
        <v>165</v>
      </c>
      <c r="U694" s="136"/>
      <c r="V694" s="15"/>
      <c r="W694" s="271">
        <f>Q590</f>
        <v>0</v>
      </c>
      <c r="X694" s="272"/>
      <c r="Y694" s="272"/>
      <c r="Z694" s="273"/>
      <c r="AA694" s="136" t="s">
        <v>165</v>
      </c>
      <c r="AB694" s="136"/>
      <c r="AC694" s="15"/>
      <c r="AD694" s="271">
        <f>SUM(P694,W694)</f>
        <v>0</v>
      </c>
      <c r="AE694" s="272"/>
      <c r="AF694" s="272"/>
      <c r="AG694" s="273"/>
      <c r="AH694" s="136" t="s">
        <v>165</v>
      </c>
      <c r="AI694" s="136"/>
      <c r="AJ694" s="15"/>
      <c r="AK694" s="271">
        <f>Q411</f>
        <v>0</v>
      </c>
      <c r="AL694" s="272"/>
      <c r="AM694" s="272"/>
      <c r="AN694" s="273"/>
      <c r="AO694" s="136" t="s">
        <v>165</v>
      </c>
      <c r="AP694" s="136"/>
      <c r="AQ694" s="15"/>
      <c r="AR694" s="15"/>
      <c r="AS694" s="15"/>
      <c r="AT694" s="15"/>
      <c r="AU694" s="1"/>
      <c r="AV694" s="1"/>
      <c r="AW694" s="1"/>
      <c r="AX694" s="1"/>
      <c r="AY694" s="1"/>
      <c r="AZ694" s="1"/>
      <c r="BA694" s="1"/>
      <c r="BB694" s="1"/>
      <c r="BC694" s="1"/>
      <c r="BD694" s="1"/>
    </row>
    <row r="695" spans="1:56" ht="2.25" customHeight="1" x14ac:dyDescent="0.25">
      <c r="A695" s="3"/>
      <c r="B695" s="15"/>
      <c r="C695" s="15"/>
      <c r="D695" s="15"/>
      <c r="E695" s="15"/>
      <c r="F695" s="15"/>
      <c r="G695" s="15"/>
      <c r="H695" s="15"/>
      <c r="I695" s="15"/>
      <c r="J695" s="15"/>
      <c r="K695" s="15"/>
      <c r="L695" s="15"/>
      <c r="M695" s="15"/>
      <c r="N695" s="14"/>
      <c r="O695" s="15"/>
      <c r="P695" s="77"/>
      <c r="Q695" s="77"/>
      <c r="R695" s="77"/>
      <c r="S695" s="77"/>
      <c r="T695" s="15"/>
      <c r="U695" s="15"/>
      <c r="V695" s="15"/>
      <c r="W695" s="77"/>
      <c r="X695" s="77"/>
      <c r="Y695" s="77"/>
      <c r="Z695" s="77"/>
      <c r="AA695" s="15"/>
      <c r="AB695" s="15"/>
      <c r="AC695" s="15"/>
      <c r="AD695" s="77"/>
      <c r="AE695" s="77"/>
      <c r="AF695" s="77"/>
      <c r="AG695" s="77"/>
      <c r="AH695" s="15"/>
      <c r="AI695" s="15"/>
      <c r="AJ695" s="15"/>
      <c r="AK695" s="77"/>
      <c r="AL695" s="77"/>
      <c r="AM695" s="77"/>
      <c r="AN695" s="77"/>
      <c r="AO695" s="15"/>
      <c r="AP695" s="15"/>
      <c r="AQ695" s="15"/>
      <c r="AR695" s="15"/>
      <c r="AS695" s="15"/>
      <c r="AT695" s="15"/>
      <c r="AU695" s="1"/>
      <c r="AV695" s="1"/>
      <c r="AW695" s="1"/>
      <c r="AX695" s="1"/>
      <c r="AY695" s="1"/>
      <c r="AZ695" s="1"/>
      <c r="BA695" s="1"/>
      <c r="BB695" s="1"/>
      <c r="BC695" s="1"/>
      <c r="BD695" s="1"/>
    </row>
    <row r="696" spans="1:56" ht="15" customHeight="1" x14ac:dyDescent="0.25">
      <c r="A696" s="3"/>
      <c r="B696" s="131" t="s">
        <v>176</v>
      </c>
      <c r="C696" s="132"/>
      <c r="D696" s="132"/>
      <c r="E696" s="132"/>
      <c r="F696" s="132"/>
      <c r="G696" s="132"/>
      <c r="H696" s="132"/>
      <c r="I696" s="132"/>
      <c r="J696" s="132"/>
      <c r="K696" s="132"/>
      <c r="L696" s="132"/>
      <c r="M696" s="132"/>
      <c r="N696" s="132"/>
      <c r="O696" s="15"/>
      <c r="P696" s="271">
        <f>Q517</f>
        <v>0</v>
      </c>
      <c r="Q696" s="272"/>
      <c r="R696" s="272"/>
      <c r="S696" s="273"/>
      <c r="T696" s="136" t="s">
        <v>165</v>
      </c>
      <c r="U696" s="136"/>
      <c r="V696" s="15"/>
      <c r="W696" s="271">
        <f>Q592</f>
        <v>0</v>
      </c>
      <c r="X696" s="272"/>
      <c r="Y696" s="272"/>
      <c r="Z696" s="273"/>
      <c r="AA696" s="136" t="s">
        <v>165</v>
      </c>
      <c r="AB696" s="136"/>
      <c r="AC696" s="15"/>
      <c r="AD696" s="271">
        <f>SUM(P696,W696)</f>
        <v>0</v>
      </c>
      <c r="AE696" s="272"/>
      <c r="AF696" s="272"/>
      <c r="AG696" s="273"/>
      <c r="AH696" s="136" t="s">
        <v>165</v>
      </c>
      <c r="AI696" s="136"/>
      <c r="AJ696" s="15"/>
      <c r="AK696" s="271">
        <f>Q413</f>
        <v>0</v>
      </c>
      <c r="AL696" s="272"/>
      <c r="AM696" s="272"/>
      <c r="AN696" s="273"/>
      <c r="AO696" s="136" t="s">
        <v>165</v>
      </c>
      <c r="AP696" s="136"/>
      <c r="AQ696" s="15"/>
      <c r="AR696" s="15"/>
      <c r="AS696" s="15"/>
      <c r="AT696" s="15"/>
      <c r="AU696" s="1"/>
      <c r="AV696" s="1"/>
      <c r="AW696" s="1"/>
      <c r="AX696" s="1"/>
      <c r="AY696" s="1"/>
      <c r="AZ696" s="1"/>
      <c r="BA696" s="1"/>
      <c r="BB696" s="1"/>
      <c r="BC696" s="1"/>
      <c r="BD696" s="1"/>
    </row>
    <row r="697" spans="1:56" ht="15" customHeight="1" x14ac:dyDescent="0.25">
      <c r="A697" s="24"/>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
      <c r="AV697" s="1"/>
      <c r="AW697" s="1"/>
      <c r="AX697" s="1"/>
      <c r="AY697" s="1"/>
      <c r="AZ697" s="1"/>
      <c r="BA697" s="1"/>
      <c r="BB697" s="1"/>
      <c r="BC697" s="1"/>
      <c r="BD697" s="1"/>
    </row>
    <row r="698" spans="1:56" ht="15" customHeight="1" x14ac:dyDescent="0.25">
      <c r="A698" s="3"/>
      <c r="B698" s="169" t="s">
        <v>246</v>
      </c>
      <c r="C698" s="169"/>
      <c r="D698" s="169"/>
      <c r="E698" s="169"/>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70"/>
      <c r="AQ698" s="15"/>
      <c r="AR698" s="15"/>
      <c r="AS698" s="15"/>
      <c r="AT698" s="15"/>
      <c r="AU698" s="1"/>
      <c r="AV698" s="1"/>
      <c r="AW698" s="1"/>
      <c r="AX698" s="1"/>
      <c r="AY698" s="1"/>
      <c r="AZ698" s="1"/>
      <c r="BA698" s="1"/>
      <c r="BB698" s="1"/>
      <c r="BC698" s="1"/>
      <c r="BD698" s="1"/>
    </row>
    <row r="699" spans="1:56" ht="15" customHeight="1" x14ac:dyDescent="0.25">
      <c r="A699" s="3"/>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
      <c r="AV699" s="1"/>
      <c r="AW699" s="1"/>
      <c r="AX699" s="1"/>
      <c r="AY699" s="1"/>
      <c r="AZ699" s="1"/>
      <c r="BA699" s="1"/>
      <c r="BB699" s="1"/>
      <c r="BC699" s="1"/>
      <c r="BD699" s="1"/>
    </row>
    <row r="700" spans="1:56" ht="15" customHeight="1" x14ac:dyDescent="0.25">
      <c r="A700" s="3">
        <v>62</v>
      </c>
      <c r="B700" s="139" t="s">
        <v>247</v>
      </c>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c r="AH700" s="139"/>
      <c r="AI700" s="139"/>
      <c r="AJ700" s="139"/>
      <c r="AK700" s="139"/>
      <c r="AL700" s="139"/>
      <c r="AM700" s="139"/>
      <c r="AN700" s="139"/>
      <c r="AO700" s="139"/>
      <c r="AP700" s="139"/>
      <c r="AQ700" s="15"/>
      <c r="AR700" s="15"/>
      <c r="AS700" s="15"/>
      <c r="AT700" s="15"/>
      <c r="AU700" s="1"/>
      <c r="AV700" s="1"/>
      <c r="AW700" s="1"/>
      <c r="AX700" s="1"/>
      <c r="AY700" s="1"/>
      <c r="AZ700" s="1"/>
      <c r="BA700" s="1"/>
      <c r="BB700" s="1"/>
      <c r="BC700" s="1"/>
      <c r="BD700" s="1"/>
    </row>
    <row r="701" spans="1:56" ht="15" customHeight="1" x14ac:dyDescent="0.25">
      <c r="A701" s="3"/>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39"/>
      <c r="AL701" s="139"/>
      <c r="AM701" s="139"/>
      <c r="AN701" s="139"/>
      <c r="AO701" s="139"/>
      <c r="AP701" s="139"/>
      <c r="AQ701" s="15"/>
      <c r="AR701" s="15"/>
      <c r="AS701" s="15"/>
      <c r="AT701" s="15"/>
      <c r="AU701" s="1"/>
      <c r="AV701" s="1"/>
      <c r="AW701" s="1"/>
      <c r="AX701" s="1"/>
      <c r="AY701" s="1"/>
      <c r="AZ701" s="1"/>
      <c r="BA701" s="1"/>
      <c r="BB701" s="1"/>
      <c r="BC701" s="1"/>
      <c r="BD701" s="1"/>
    </row>
    <row r="702" spans="1:56" ht="15" customHeight="1" x14ac:dyDescent="0.25">
      <c r="A702" s="3">
        <v>63</v>
      </c>
      <c r="B702" s="155" t="s">
        <v>248</v>
      </c>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c r="AO702" s="132"/>
      <c r="AP702" s="132"/>
      <c r="AQ702" s="15"/>
      <c r="AR702" s="15"/>
      <c r="AS702" s="15"/>
      <c r="AT702" s="15"/>
      <c r="AU702" s="1"/>
      <c r="AV702" s="1"/>
      <c r="AW702" s="1"/>
      <c r="AX702" s="1"/>
      <c r="AY702" s="1"/>
      <c r="AZ702" s="1"/>
      <c r="BA702" s="1"/>
      <c r="BB702" s="1"/>
      <c r="BC702" s="1"/>
      <c r="BD702" s="1"/>
    </row>
    <row r="703" spans="1:56" ht="2.25" customHeight="1" x14ac:dyDescent="0.25">
      <c r="A703" s="3"/>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
      <c r="AV703" s="1"/>
      <c r="AW703" s="1"/>
      <c r="AX703" s="1"/>
      <c r="AY703" s="1"/>
      <c r="AZ703" s="1"/>
      <c r="BA703" s="1"/>
      <c r="BB703" s="1"/>
      <c r="BC703" s="1"/>
      <c r="BD703" s="1"/>
    </row>
    <row r="704" spans="1:56" ht="15" customHeight="1" x14ac:dyDescent="0.25">
      <c r="A704" s="3"/>
      <c r="B704" s="15"/>
      <c r="C704" s="136" t="s">
        <v>249</v>
      </c>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6"/>
      <c r="AL704" s="136"/>
      <c r="AM704" s="136"/>
      <c r="AN704" s="136"/>
      <c r="AO704" s="136"/>
      <c r="AP704" s="136"/>
      <c r="AQ704" s="15"/>
      <c r="AR704" s="15"/>
      <c r="AS704" s="15"/>
      <c r="AT704" s="15"/>
      <c r="AU704" s="1"/>
      <c r="AV704" s="1"/>
      <c r="AW704" s="1"/>
      <c r="AX704" s="1"/>
      <c r="AY704" s="1"/>
      <c r="AZ704" s="1"/>
      <c r="BA704" s="1"/>
      <c r="BB704" s="1"/>
      <c r="BC704" s="1"/>
      <c r="BD704" s="1"/>
    </row>
    <row r="705" spans="1:56" ht="2.25" customHeight="1" x14ac:dyDescent="0.25">
      <c r="A705" s="3"/>
      <c r="B705" s="17"/>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5"/>
      <c r="AR705" s="15"/>
      <c r="AS705" s="15"/>
      <c r="AT705" s="15"/>
      <c r="AU705" s="1"/>
      <c r="AV705" s="1"/>
      <c r="AW705" s="1"/>
      <c r="AX705" s="1"/>
      <c r="AY705" s="1"/>
      <c r="AZ705" s="1"/>
      <c r="BA705" s="1"/>
      <c r="BB705" s="1"/>
      <c r="BC705" s="1"/>
      <c r="BD705" s="1"/>
    </row>
    <row r="706" spans="1:56" ht="15" customHeight="1" x14ac:dyDescent="0.25">
      <c r="A706" s="3"/>
      <c r="B706" s="15"/>
      <c r="C706" s="136" t="s">
        <v>250</v>
      </c>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6"/>
      <c r="AL706" s="136"/>
      <c r="AM706" s="136"/>
      <c r="AN706" s="136"/>
      <c r="AO706" s="136"/>
      <c r="AP706" s="136"/>
      <c r="AQ706" s="15"/>
      <c r="AR706" s="15"/>
      <c r="AS706" s="15"/>
      <c r="AT706" s="15"/>
      <c r="AU706" s="1"/>
      <c r="AV706" s="1"/>
      <c r="AW706" s="1"/>
      <c r="AX706" s="1"/>
      <c r="AY706" s="1"/>
      <c r="AZ706" s="1"/>
      <c r="BA706" s="1"/>
      <c r="BB706" s="1"/>
      <c r="BC706" s="1"/>
      <c r="BD706" s="1"/>
    </row>
    <row r="707" spans="1:56" ht="2.25" customHeight="1" x14ac:dyDescent="0.25">
      <c r="A707" s="3"/>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
      <c r="AV707" s="1"/>
      <c r="AW707" s="1"/>
      <c r="AX707" s="1"/>
      <c r="AY707" s="1"/>
      <c r="AZ707" s="1"/>
      <c r="BA707" s="1"/>
      <c r="BB707" s="1"/>
      <c r="BC707" s="1"/>
      <c r="BD707" s="1"/>
    </row>
    <row r="708" spans="1:56" ht="15" customHeight="1" x14ac:dyDescent="0.25">
      <c r="A708" s="3"/>
      <c r="B708" s="15"/>
      <c r="C708" s="136" t="s">
        <v>251</v>
      </c>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6"/>
      <c r="AL708" s="136"/>
      <c r="AM708" s="136"/>
      <c r="AN708" s="136"/>
      <c r="AO708" s="136"/>
      <c r="AP708" s="136"/>
      <c r="AQ708" s="15"/>
      <c r="AR708" s="15"/>
      <c r="AS708" s="15"/>
      <c r="AT708" s="15"/>
      <c r="AU708" s="1"/>
      <c r="AV708" s="1"/>
      <c r="AW708" s="1"/>
      <c r="AX708" s="1"/>
      <c r="AY708" s="1"/>
      <c r="AZ708" s="1"/>
      <c r="BA708" s="1"/>
      <c r="BB708" s="1"/>
      <c r="BC708" s="1"/>
      <c r="BD708" s="1"/>
    </row>
    <row r="709" spans="1:56" ht="2.25" customHeight="1" x14ac:dyDescent="0.25">
      <c r="A709" s="3"/>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
      <c r="AV709" s="1"/>
      <c r="AW709" s="1"/>
      <c r="AX709" s="1"/>
      <c r="AY709" s="1"/>
      <c r="AZ709" s="1"/>
      <c r="BA709" s="1"/>
      <c r="BB709" s="1"/>
      <c r="BC709" s="1"/>
      <c r="BD709" s="1"/>
    </row>
    <row r="710" spans="1:56" ht="15" customHeight="1" x14ac:dyDescent="0.25">
      <c r="A710" s="3"/>
      <c r="B710" s="15"/>
      <c r="C710" s="136" t="s">
        <v>252</v>
      </c>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6"/>
      <c r="AL710" s="136"/>
      <c r="AM710" s="136"/>
      <c r="AN710" s="136"/>
      <c r="AO710" s="136"/>
      <c r="AP710" s="136"/>
      <c r="AQ710" s="15"/>
      <c r="AR710" s="15"/>
      <c r="AS710" s="15"/>
      <c r="AT710" s="15"/>
      <c r="AU710" s="1"/>
      <c r="AV710" s="1"/>
      <c r="AW710" s="1"/>
      <c r="AX710" s="1"/>
      <c r="AY710" s="1"/>
      <c r="AZ710" s="1"/>
      <c r="BA710" s="1"/>
      <c r="BB710" s="1"/>
      <c r="BC710" s="1"/>
      <c r="BD710" s="1"/>
    </row>
    <row r="711" spans="1:56" ht="2.25" customHeight="1" x14ac:dyDescent="0.25">
      <c r="A711" s="3"/>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
      <c r="AV711" s="1"/>
      <c r="AW711" s="1"/>
      <c r="AX711" s="1"/>
      <c r="AY711" s="1"/>
      <c r="AZ711" s="1"/>
      <c r="BA711" s="1"/>
      <c r="BB711" s="1"/>
      <c r="BC711" s="1"/>
      <c r="BD711" s="1"/>
    </row>
    <row r="712" spans="1:56" ht="15" customHeight="1" x14ac:dyDescent="0.25">
      <c r="A712" s="3"/>
      <c r="B712" s="15"/>
      <c r="C712" s="136" t="s">
        <v>253</v>
      </c>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6"/>
      <c r="AL712" s="136"/>
      <c r="AM712" s="136"/>
      <c r="AN712" s="136"/>
      <c r="AO712" s="136"/>
      <c r="AP712" s="136"/>
      <c r="AQ712" s="15"/>
      <c r="AR712" s="15"/>
      <c r="AS712" s="15"/>
      <c r="AT712" s="15"/>
      <c r="AU712" s="1"/>
      <c r="AV712" s="1"/>
      <c r="AW712" s="1"/>
      <c r="AX712" s="1"/>
      <c r="AY712" s="1"/>
      <c r="AZ712" s="1"/>
      <c r="BA712" s="1"/>
      <c r="BB712" s="1"/>
      <c r="BC712" s="1"/>
      <c r="BD712" s="1"/>
    </row>
    <row r="713" spans="1:56" ht="2.25" customHeight="1" x14ac:dyDescent="0.25">
      <c r="A713" s="3"/>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
      <c r="AV713" s="1"/>
      <c r="AW713" s="1"/>
      <c r="AX713" s="1"/>
      <c r="AY713" s="1"/>
      <c r="AZ713" s="1"/>
      <c r="BA713" s="1"/>
      <c r="BB713" s="1"/>
      <c r="BC713" s="1"/>
      <c r="BD713" s="1"/>
    </row>
    <row r="714" spans="1:56" ht="15" customHeight="1" x14ac:dyDescent="0.25">
      <c r="A714" s="3"/>
      <c r="B714" s="15"/>
      <c r="C714" s="136" t="s">
        <v>254</v>
      </c>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6"/>
      <c r="AL714" s="136"/>
      <c r="AM714" s="136"/>
      <c r="AN714" s="136"/>
      <c r="AO714" s="136"/>
      <c r="AP714" s="136"/>
      <c r="AQ714" s="15"/>
      <c r="AR714" s="15"/>
      <c r="AS714" s="15"/>
      <c r="AT714" s="15"/>
      <c r="AU714" s="1"/>
      <c r="AV714" s="1"/>
      <c r="AW714" s="1"/>
      <c r="AX714" s="1"/>
      <c r="AY714" s="1"/>
      <c r="AZ714" s="1"/>
      <c r="BA714" s="1"/>
      <c r="BB714" s="1"/>
      <c r="BC714" s="1"/>
      <c r="BD714" s="1"/>
    </row>
    <row r="715" spans="1:56" ht="2.25" customHeight="1" x14ac:dyDescent="0.25">
      <c r="A715" s="3"/>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
      <c r="AV715" s="1"/>
      <c r="AW715" s="1"/>
      <c r="AX715" s="1"/>
      <c r="AY715" s="1"/>
      <c r="AZ715" s="1"/>
      <c r="BA715" s="1"/>
      <c r="BB715" s="1"/>
      <c r="BC715" s="1"/>
      <c r="BD715" s="1"/>
    </row>
    <row r="716" spans="1:56" ht="15" customHeight="1" x14ac:dyDescent="0.25">
      <c r="A716" s="3"/>
      <c r="B716" s="284"/>
      <c r="C716" s="130" t="s">
        <v>255</v>
      </c>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5"/>
      <c r="AR716" s="15"/>
      <c r="AS716" s="15"/>
      <c r="AT716" s="15"/>
      <c r="AU716" s="1"/>
      <c r="AV716" s="1"/>
      <c r="AW716" s="1"/>
      <c r="AX716" s="1"/>
      <c r="AY716" s="1"/>
      <c r="AZ716" s="1"/>
      <c r="BA716" s="1"/>
      <c r="BB716" s="1"/>
      <c r="BC716" s="1"/>
      <c r="BD716" s="1"/>
    </row>
    <row r="717" spans="1:56" ht="15" customHeight="1" x14ac:dyDescent="0.25">
      <c r="A717" s="3"/>
      <c r="B717" s="284"/>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5"/>
      <c r="AR717" s="15"/>
      <c r="AS717" s="15"/>
      <c r="AT717" s="15"/>
      <c r="AU717" s="1"/>
      <c r="AV717" s="1"/>
      <c r="AW717" s="1"/>
      <c r="AX717" s="1"/>
      <c r="AY717" s="1"/>
      <c r="AZ717" s="1"/>
      <c r="BA717" s="1"/>
      <c r="BB717" s="1"/>
      <c r="BC717" s="1"/>
      <c r="BD717" s="1"/>
    </row>
    <row r="718" spans="1:56" ht="2.25" customHeight="1" x14ac:dyDescent="0.25">
      <c r="A718" s="3"/>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
      <c r="AV718" s="1"/>
      <c r="AW718" s="1"/>
      <c r="AX718" s="1"/>
      <c r="AY718" s="1"/>
      <c r="AZ718" s="1"/>
      <c r="BA718" s="1"/>
      <c r="BB718" s="1"/>
      <c r="BC718" s="1"/>
      <c r="BD718" s="1"/>
    </row>
    <row r="719" spans="1:56" ht="15" customHeight="1" x14ac:dyDescent="0.25">
      <c r="A719" s="3"/>
      <c r="B719" s="15"/>
      <c r="C719" s="136" t="s">
        <v>256</v>
      </c>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6"/>
      <c r="AL719" s="136"/>
      <c r="AM719" s="136"/>
      <c r="AN719" s="136"/>
      <c r="AO719" s="136"/>
      <c r="AP719" s="136"/>
      <c r="AQ719" s="15"/>
      <c r="AR719" s="15"/>
      <c r="AS719" s="15"/>
      <c r="AT719" s="15"/>
      <c r="AU719" s="1"/>
      <c r="AV719" s="1"/>
      <c r="AW719" s="1"/>
      <c r="AX719" s="1"/>
      <c r="AY719" s="1"/>
      <c r="AZ719" s="1"/>
      <c r="BA719" s="1"/>
      <c r="BB719" s="1"/>
      <c r="BC719" s="1"/>
      <c r="BD719" s="1"/>
    </row>
    <row r="720" spans="1:56" ht="2.25" customHeight="1" x14ac:dyDescent="0.25">
      <c r="A720" s="3"/>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
      <c r="AV720" s="1"/>
      <c r="AW720" s="1"/>
      <c r="AX720" s="1"/>
      <c r="AY720" s="1"/>
      <c r="AZ720" s="1"/>
      <c r="BA720" s="1"/>
      <c r="BB720" s="1"/>
      <c r="BC720" s="1"/>
      <c r="BD720" s="1"/>
    </row>
    <row r="721" spans="1:56" ht="15" customHeight="1" x14ac:dyDescent="0.3">
      <c r="A721" s="51"/>
      <c r="B721" s="28"/>
      <c r="C721" s="196" t="s">
        <v>257</v>
      </c>
      <c r="D721" s="196"/>
      <c r="E721" s="196"/>
      <c r="F721" s="196"/>
      <c r="G721" s="196"/>
      <c r="H721" s="196"/>
      <c r="I721" s="196"/>
      <c r="J721" s="196"/>
      <c r="K721" s="196"/>
      <c r="L721" s="196"/>
      <c r="M721" s="196"/>
      <c r="N721" s="196"/>
      <c r="O721" s="196"/>
      <c r="P721" s="196"/>
      <c r="Q721" s="196"/>
      <c r="R721" s="196"/>
      <c r="S721" s="196"/>
      <c r="T721" s="196"/>
      <c r="U721" s="196"/>
      <c r="V721" s="196"/>
      <c r="W721" s="196"/>
      <c r="X721" s="196"/>
      <c r="Y721" s="196"/>
      <c r="Z721" s="196"/>
      <c r="AA721" s="196"/>
      <c r="AB721" s="196"/>
      <c r="AC721" s="196"/>
      <c r="AD721" s="196"/>
      <c r="AE721" s="196"/>
      <c r="AF721" s="196"/>
      <c r="AG721" s="196"/>
      <c r="AH721" s="196"/>
      <c r="AI721" s="196"/>
      <c r="AJ721" s="196"/>
      <c r="AK721" s="196"/>
      <c r="AL721" s="196"/>
      <c r="AM721" s="196"/>
      <c r="AN721" s="196"/>
      <c r="AO721" s="196"/>
      <c r="AP721" s="196"/>
      <c r="AQ721" s="28"/>
      <c r="AR721" s="28"/>
      <c r="AS721" s="28"/>
      <c r="AT721" s="28"/>
      <c r="AU721" s="1"/>
      <c r="AV721" s="1"/>
      <c r="AW721" s="1"/>
      <c r="AX721" s="1"/>
      <c r="AY721" s="1"/>
      <c r="AZ721" s="1"/>
      <c r="BA721" s="1"/>
      <c r="BB721" s="1"/>
      <c r="BC721" s="1"/>
      <c r="BD721" s="1"/>
    </row>
    <row r="722" spans="1:56" ht="2.25" customHeight="1" x14ac:dyDescent="0.3">
      <c r="A722" s="51"/>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1"/>
      <c r="AV722" s="1"/>
      <c r="AW722" s="1"/>
      <c r="AX722" s="1"/>
      <c r="AY722" s="1"/>
      <c r="AZ722" s="1"/>
      <c r="BA722" s="1"/>
      <c r="BB722" s="1"/>
      <c r="BC722" s="1"/>
      <c r="BD722" s="1"/>
    </row>
    <row r="723" spans="1:56" ht="13.8" x14ac:dyDescent="0.25">
      <c r="A723" s="3"/>
      <c r="B723" s="15"/>
      <c r="C723" s="136" t="s">
        <v>258</v>
      </c>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6"/>
      <c r="AL723" s="136"/>
      <c r="AM723" s="136"/>
      <c r="AN723" s="136"/>
      <c r="AO723" s="136"/>
      <c r="AP723" s="136"/>
      <c r="AQ723" s="15"/>
      <c r="AR723" s="15"/>
      <c r="AS723" s="15"/>
      <c r="AT723" s="15"/>
      <c r="AU723" s="1"/>
      <c r="AV723" s="1"/>
      <c r="AW723" s="1"/>
      <c r="AX723" s="1"/>
      <c r="AY723" s="1"/>
      <c r="AZ723" s="1"/>
      <c r="BA723" s="1"/>
      <c r="BB723" s="1"/>
      <c r="BC723" s="1"/>
      <c r="BD723" s="1"/>
    </row>
    <row r="724" spans="1:56" ht="2.25" customHeight="1" x14ac:dyDescent="0.25">
      <c r="A724" s="3"/>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
      <c r="AV724" s="1"/>
      <c r="AW724" s="1"/>
      <c r="AX724" s="1"/>
      <c r="AY724" s="1"/>
      <c r="AZ724" s="1"/>
      <c r="BA724" s="1"/>
      <c r="BB724" s="1"/>
      <c r="BC724" s="1"/>
      <c r="BD724" s="1"/>
    </row>
    <row r="725" spans="1:56" ht="15" customHeight="1" x14ac:dyDescent="0.25">
      <c r="A725" s="3"/>
      <c r="B725" s="15"/>
      <c r="C725" s="136" t="s">
        <v>259</v>
      </c>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6"/>
      <c r="AL725" s="136"/>
      <c r="AM725" s="136"/>
      <c r="AN725" s="136"/>
      <c r="AO725" s="136"/>
      <c r="AP725" s="136"/>
      <c r="AQ725" s="15"/>
      <c r="AR725" s="15"/>
      <c r="AS725" s="15"/>
      <c r="AT725" s="15"/>
      <c r="AU725" s="1"/>
      <c r="AV725" s="1"/>
      <c r="AW725" s="1"/>
      <c r="AX725" s="1"/>
      <c r="AY725" s="1"/>
      <c r="AZ725" s="1"/>
      <c r="BA725" s="1"/>
      <c r="BB725" s="1"/>
      <c r="BC725" s="1"/>
      <c r="BD725" s="1"/>
    </row>
    <row r="726" spans="1:56" ht="2.25" customHeight="1" x14ac:dyDescent="0.25">
      <c r="A726" s="3"/>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
      <c r="AV726" s="1"/>
      <c r="AW726" s="1"/>
      <c r="AX726" s="1"/>
      <c r="AY726" s="1"/>
      <c r="AZ726" s="1"/>
      <c r="BA726" s="1"/>
      <c r="BB726" s="1"/>
      <c r="BC726" s="1"/>
      <c r="BD726" s="1"/>
    </row>
    <row r="727" spans="1:56" ht="15" customHeight="1" x14ac:dyDescent="0.25">
      <c r="A727" s="3"/>
      <c r="B727" s="15"/>
      <c r="C727" s="136" t="s">
        <v>260</v>
      </c>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c r="AA727" s="136"/>
      <c r="AB727" s="136"/>
      <c r="AC727" s="136"/>
      <c r="AD727" s="136"/>
      <c r="AE727" s="136"/>
      <c r="AF727" s="136"/>
      <c r="AG727" s="136"/>
      <c r="AH727" s="136"/>
      <c r="AI727" s="136"/>
      <c r="AJ727" s="136"/>
      <c r="AK727" s="136"/>
      <c r="AL727" s="136"/>
      <c r="AM727" s="136"/>
      <c r="AN727" s="136"/>
      <c r="AO727" s="136"/>
      <c r="AP727" s="136"/>
      <c r="AQ727" s="15"/>
      <c r="AR727" s="15"/>
      <c r="AS727" s="15"/>
      <c r="AT727" s="15"/>
      <c r="AU727" s="1"/>
      <c r="AV727" s="1"/>
      <c r="AW727" s="1"/>
      <c r="AX727" s="1"/>
      <c r="AY727" s="1"/>
      <c r="AZ727" s="1"/>
      <c r="BA727" s="1"/>
      <c r="BB727" s="1"/>
      <c r="BC727" s="1"/>
      <c r="BD727" s="1"/>
    </row>
    <row r="728" spans="1:56" ht="2.25" customHeight="1" x14ac:dyDescent="0.25">
      <c r="A728" s="3"/>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
      <c r="AV728" s="1"/>
      <c r="AW728" s="1"/>
      <c r="AX728" s="1"/>
      <c r="AY728" s="1"/>
      <c r="AZ728" s="1"/>
      <c r="BA728" s="1"/>
      <c r="BB728" s="1"/>
      <c r="BC728" s="1"/>
      <c r="BD728" s="1"/>
    </row>
    <row r="729" spans="1:56" ht="15" customHeight="1" x14ac:dyDescent="0.25">
      <c r="A729" s="3"/>
      <c r="B729" s="15"/>
      <c r="C729" s="226" t="s">
        <v>261</v>
      </c>
      <c r="D729" s="172"/>
      <c r="E729" s="172"/>
      <c r="F729" s="172"/>
      <c r="G729" s="172"/>
      <c r="H729" s="172"/>
      <c r="I729" s="172"/>
      <c r="J729" s="172"/>
      <c r="K729" s="172"/>
      <c r="L729" s="172"/>
      <c r="M729" s="172"/>
      <c r="N729" s="172"/>
      <c r="O729" s="172"/>
      <c r="P729" s="172"/>
      <c r="Q729" s="172"/>
      <c r="R729" s="172"/>
      <c r="S729" s="172"/>
      <c r="T729" s="172"/>
      <c r="U729" s="172"/>
      <c r="V729" s="172"/>
      <c r="W729" s="172"/>
      <c r="X729" s="172"/>
      <c r="Y729" s="172"/>
      <c r="Z729" s="172"/>
      <c r="AA729" s="172"/>
      <c r="AB729" s="172"/>
      <c r="AC729" s="172"/>
      <c r="AD729" s="172"/>
      <c r="AE729" s="172"/>
      <c r="AF729" s="172"/>
      <c r="AG729" s="172"/>
      <c r="AH729" s="172"/>
      <c r="AI729" s="172"/>
      <c r="AJ729" s="172"/>
      <c r="AK729" s="172"/>
      <c r="AL729" s="172"/>
      <c r="AM729" s="172"/>
      <c r="AN729" s="172"/>
      <c r="AO729" s="172"/>
      <c r="AP729" s="172"/>
      <c r="AQ729" s="15"/>
      <c r="AR729" s="15"/>
      <c r="AS729" s="15"/>
      <c r="AT729" s="15"/>
      <c r="AU729" s="1"/>
      <c r="AV729" s="1"/>
      <c r="AW729" s="1"/>
      <c r="AX729" s="1"/>
      <c r="AY729" s="1"/>
      <c r="AZ729" s="1"/>
      <c r="BA729" s="1"/>
      <c r="BB729" s="1"/>
      <c r="BC729" s="1"/>
      <c r="BD729" s="1"/>
    </row>
    <row r="730" spans="1:56" ht="2.25" customHeight="1" x14ac:dyDescent="0.25">
      <c r="A730" s="3"/>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
      <c r="AV730" s="1"/>
      <c r="AW730" s="1"/>
      <c r="AX730" s="1"/>
      <c r="AY730" s="1"/>
      <c r="AZ730" s="1"/>
      <c r="BA730" s="1"/>
      <c r="BB730" s="1"/>
      <c r="BC730" s="1"/>
      <c r="BD730" s="1"/>
    </row>
    <row r="731" spans="1:56" ht="15" customHeight="1" x14ac:dyDescent="0.25">
      <c r="A731" s="3"/>
      <c r="B731" s="15"/>
      <c r="C731" s="136" t="s">
        <v>262</v>
      </c>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6"/>
      <c r="AL731" s="136"/>
      <c r="AM731" s="136"/>
      <c r="AN731" s="136"/>
      <c r="AO731" s="136"/>
      <c r="AP731" s="136"/>
      <c r="AQ731" s="15"/>
      <c r="AR731" s="15"/>
      <c r="AS731" s="15"/>
      <c r="AT731" s="15"/>
      <c r="AU731" s="1"/>
      <c r="AV731" s="1"/>
      <c r="AW731" s="1"/>
      <c r="AX731" s="1"/>
      <c r="AY731" s="1"/>
      <c r="AZ731" s="1"/>
      <c r="BA731" s="1"/>
      <c r="BB731" s="1"/>
      <c r="BC731" s="1"/>
      <c r="BD731" s="1"/>
    </row>
    <row r="732" spans="1:56" ht="2.25" customHeight="1" x14ac:dyDescent="0.25">
      <c r="A732" s="3"/>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
      <c r="AV732" s="1"/>
      <c r="AW732" s="1"/>
      <c r="AX732" s="1"/>
      <c r="AY732" s="1"/>
      <c r="AZ732" s="1"/>
      <c r="BA732" s="1"/>
      <c r="BB732" s="1"/>
      <c r="BC732" s="1"/>
      <c r="BD732" s="1"/>
    </row>
    <row r="733" spans="1:56" ht="28.5" customHeight="1" x14ac:dyDescent="0.25">
      <c r="A733" s="3"/>
      <c r="B733" s="24"/>
      <c r="C733" s="226" t="s">
        <v>263</v>
      </c>
      <c r="D733" s="172"/>
      <c r="E733" s="172"/>
      <c r="F733" s="172"/>
      <c r="G733" s="172"/>
      <c r="H733" s="172"/>
      <c r="I733" s="172"/>
      <c r="J733" s="172"/>
      <c r="K733" s="172"/>
      <c r="L733" s="172"/>
      <c r="M733" s="172"/>
      <c r="N733" s="172"/>
      <c r="O733" s="172"/>
      <c r="P733" s="172"/>
      <c r="Q733" s="172"/>
      <c r="R733" s="172"/>
      <c r="S733" s="172"/>
      <c r="T733" s="172"/>
      <c r="U733" s="172"/>
      <c r="V733" s="172"/>
      <c r="W733" s="172"/>
      <c r="X733" s="172"/>
      <c r="Y733" s="172"/>
      <c r="Z733" s="172"/>
      <c r="AA733" s="172"/>
      <c r="AB733" s="172"/>
      <c r="AC733" s="172"/>
      <c r="AD733" s="172"/>
      <c r="AE733" s="172"/>
      <c r="AF733" s="172"/>
      <c r="AG733" s="172"/>
      <c r="AH733" s="172"/>
      <c r="AI733" s="172"/>
      <c r="AJ733" s="172"/>
      <c r="AK733" s="172"/>
      <c r="AL733" s="172"/>
      <c r="AM733" s="172"/>
      <c r="AN733" s="172"/>
      <c r="AO733" s="172"/>
      <c r="AP733" s="172"/>
      <c r="AQ733" s="24"/>
      <c r="AR733" s="24"/>
      <c r="AS733" s="24"/>
      <c r="AT733" s="24"/>
      <c r="AU733" s="1"/>
      <c r="AV733" s="1"/>
      <c r="AW733" s="1"/>
      <c r="AX733" s="1"/>
      <c r="AY733" s="1"/>
      <c r="AZ733" s="1"/>
      <c r="BA733" s="1"/>
      <c r="BB733" s="1"/>
      <c r="BC733" s="1"/>
      <c r="BD733" s="1"/>
    </row>
    <row r="734" spans="1:56" s="92" customFormat="1" ht="2.25" customHeight="1" x14ac:dyDescent="0.3">
      <c r="A734" s="18"/>
      <c r="B734" s="2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24"/>
      <c r="AR734" s="24"/>
      <c r="AS734" s="24"/>
      <c r="AT734" s="24"/>
      <c r="AU734" s="15"/>
      <c r="AV734" s="15"/>
      <c r="AW734" s="15"/>
      <c r="AX734" s="15"/>
      <c r="AY734" s="15"/>
      <c r="AZ734" s="15"/>
      <c r="BA734" s="15"/>
      <c r="BB734" s="15"/>
      <c r="BC734" s="15"/>
      <c r="BD734" s="15"/>
    </row>
    <row r="735" spans="1:56" s="92" customFormat="1" ht="15" customHeight="1" x14ac:dyDescent="0.3">
      <c r="C735" s="305" t="s">
        <v>264</v>
      </c>
      <c r="D735" s="305"/>
      <c r="E735" s="305"/>
      <c r="F735" s="305"/>
      <c r="G735" s="305"/>
      <c r="H735" s="305"/>
      <c r="I735" s="305"/>
      <c r="J735" s="305"/>
      <c r="K735" s="305"/>
      <c r="L735" s="305"/>
      <c r="M735" s="305"/>
      <c r="N735" s="305"/>
      <c r="O735" s="305"/>
      <c r="P735" s="305"/>
      <c r="Q735" s="305"/>
      <c r="R735" s="305"/>
      <c r="S735" s="305"/>
      <c r="T735" s="305"/>
      <c r="U735" s="305"/>
      <c r="V735" s="305"/>
      <c r="W735" s="305"/>
      <c r="X735" s="305"/>
      <c r="Y735" s="305"/>
      <c r="Z735" s="305"/>
      <c r="AA735" s="305"/>
      <c r="AB735" s="305"/>
      <c r="AC735" s="305"/>
      <c r="AD735" s="305"/>
      <c r="AE735" s="305"/>
      <c r="AF735" s="305"/>
      <c r="AG735" s="305"/>
      <c r="AH735" s="305"/>
      <c r="AI735" s="305"/>
      <c r="AJ735" s="305"/>
      <c r="AK735" s="305"/>
      <c r="AL735" s="305"/>
      <c r="AM735" s="305"/>
      <c r="AN735" s="305"/>
      <c r="AO735" s="305"/>
      <c r="AP735" s="305"/>
    </row>
    <row r="736" spans="1:56" s="92" customFormat="1" ht="2.25" customHeight="1" x14ac:dyDescent="0.3">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row>
    <row r="737" spans="1:56" s="92" customFormat="1" ht="15" customHeight="1" x14ac:dyDescent="0.3">
      <c r="A737" s="18"/>
      <c r="B737" s="24"/>
      <c r="C737" s="130" t="s">
        <v>265</v>
      </c>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30"/>
      <c r="AP737" s="130"/>
      <c r="AQ737" s="24"/>
      <c r="AR737" s="24"/>
      <c r="AS737" s="24"/>
      <c r="AT737" s="24"/>
      <c r="AU737" s="15"/>
      <c r="AV737" s="15"/>
      <c r="AW737" s="15"/>
      <c r="AX737" s="15"/>
      <c r="AY737" s="15"/>
      <c r="AZ737" s="15"/>
      <c r="BA737" s="15"/>
      <c r="BB737" s="15"/>
      <c r="BC737" s="15"/>
      <c r="BD737" s="15"/>
    </row>
    <row r="738" spans="1:56" ht="15" customHeight="1" x14ac:dyDescent="0.25">
      <c r="A738" s="3"/>
      <c r="B738" s="24"/>
      <c r="C738" s="6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1"/>
      <c r="AV738" s="1"/>
      <c r="AW738" s="1"/>
      <c r="AX738" s="1"/>
      <c r="AY738" s="1"/>
      <c r="AZ738" s="1"/>
      <c r="BA738" s="1"/>
      <c r="BB738" s="1"/>
      <c r="BC738" s="1"/>
      <c r="BD738" s="1"/>
    </row>
    <row r="739" spans="1:56" ht="15" customHeight="1" x14ac:dyDescent="0.25">
      <c r="A739" s="20"/>
      <c r="B739" s="169" t="s">
        <v>266</v>
      </c>
      <c r="C739" s="169"/>
      <c r="D739" s="169"/>
      <c r="E739" s="169"/>
      <c r="F739" s="169"/>
      <c r="G739" s="169"/>
      <c r="H739" s="169"/>
      <c r="I739" s="169"/>
      <c r="J739" s="169"/>
      <c r="K739" s="169"/>
      <c r="L739" s="169"/>
      <c r="M739" s="169"/>
      <c r="N739" s="169"/>
      <c r="O739" s="169"/>
      <c r="P739" s="169"/>
      <c r="Q739" s="169"/>
      <c r="R739" s="169"/>
      <c r="S739" s="169"/>
      <c r="T739" s="169"/>
      <c r="U739" s="169"/>
      <c r="V739" s="169"/>
      <c r="W739" s="169"/>
      <c r="X739" s="169"/>
      <c r="Y739" s="169"/>
      <c r="Z739" s="169"/>
      <c r="AA739" s="169"/>
      <c r="AB739" s="169"/>
      <c r="AC739" s="169"/>
      <c r="AD739" s="169"/>
      <c r="AE739" s="169"/>
      <c r="AF739" s="169"/>
      <c r="AG739" s="169"/>
      <c r="AH739" s="169"/>
      <c r="AI739" s="169"/>
      <c r="AJ739" s="169"/>
      <c r="AK739" s="169"/>
      <c r="AL739" s="169"/>
      <c r="AM739" s="169"/>
      <c r="AN739" s="169"/>
      <c r="AO739" s="169"/>
      <c r="AP739" s="170"/>
      <c r="AQ739" s="15"/>
      <c r="AR739" s="15"/>
      <c r="AS739" s="15"/>
      <c r="AT739" s="15"/>
      <c r="AU739" s="1"/>
      <c r="AV739" s="1"/>
      <c r="AW739" s="1"/>
      <c r="AX739" s="1"/>
      <c r="AY739" s="1"/>
      <c r="AZ739" s="1"/>
      <c r="BA739" s="1"/>
      <c r="BB739" s="1"/>
      <c r="BC739" s="1"/>
      <c r="BD739" s="1"/>
    </row>
    <row r="740" spans="1:56" ht="15" customHeight="1" x14ac:dyDescent="0.25">
      <c r="A740" s="20"/>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
      <c r="AV740" s="1"/>
      <c r="AW740" s="1"/>
      <c r="AX740" s="1"/>
      <c r="AY740" s="1"/>
      <c r="AZ740" s="1"/>
      <c r="BA740" s="1"/>
      <c r="BB740" s="1"/>
      <c r="BC740" s="1"/>
      <c r="BD740" s="1"/>
    </row>
    <row r="741" spans="1:56" ht="15" customHeight="1" x14ac:dyDescent="0.25">
      <c r="A741" s="3">
        <v>64</v>
      </c>
      <c r="B741" s="150" t="s">
        <v>267</v>
      </c>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c r="Z741" s="151"/>
      <c r="AA741" s="151"/>
      <c r="AB741" s="151"/>
      <c r="AC741" s="151"/>
      <c r="AD741" s="151"/>
      <c r="AE741" s="151"/>
      <c r="AF741" s="151"/>
      <c r="AG741" s="151"/>
      <c r="AH741" s="151"/>
      <c r="AI741" s="151"/>
      <c r="AJ741" s="151"/>
      <c r="AK741" s="151"/>
      <c r="AL741" s="151"/>
      <c r="AM741" s="151"/>
      <c r="AN741" s="151"/>
      <c r="AO741" s="151"/>
      <c r="AP741" s="151"/>
      <c r="AQ741" s="15"/>
      <c r="AR741" s="15"/>
      <c r="AS741" s="15"/>
      <c r="AT741" s="15"/>
      <c r="AU741" s="1"/>
      <c r="AV741" s="1"/>
      <c r="AW741" s="1"/>
      <c r="AX741" s="1"/>
      <c r="AY741" s="1"/>
      <c r="AZ741" s="1"/>
      <c r="BA741" s="1"/>
      <c r="BB741" s="1"/>
      <c r="BC741" s="1"/>
      <c r="BD741" s="1"/>
    </row>
    <row r="742" spans="1:56" ht="15" customHeight="1" x14ac:dyDescent="0.25">
      <c r="A742" s="3"/>
      <c r="B742" s="101" t="s">
        <v>268</v>
      </c>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5"/>
      <c r="AR742" s="15"/>
      <c r="AS742" s="15"/>
      <c r="AT742" s="15"/>
      <c r="AU742" s="1"/>
      <c r="AV742" s="1"/>
      <c r="AW742" s="1"/>
      <c r="AX742" s="1"/>
      <c r="AY742" s="1"/>
      <c r="AZ742" s="1"/>
      <c r="BA742" s="1"/>
      <c r="BB742" s="1"/>
      <c r="BC742" s="1"/>
      <c r="BD742" s="1"/>
    </row>
    <row r="743" spans="1:56" ht="15" customHeight="1" x14ac:dyDescent="0.25">
      <c r="A743" s="3"/>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75"/>
      <c r="AL743" s="75"/>
      <c r="AM743" s="75"/>
      <c r="AN743" s="75"/>
      <c r="AO743" s="75"/>
      <c r="AP743" s="75"/>
      <c r="AQ743" s="15"/>
      <c r="AR743" s="15"/>
      <c r="AS743" s="15"/>
      <c r="AT743" s="15"/>
      <c r="AU743" s="1"/>
      <c r="AV743" s="1"/>
      <c r="AW743" s="1"/>
      <c r="AX743" s="1"/>
      <c r="AY743" s="1"/>
      <c r="AZ743" s="1"/>
      <c r="BA743" s="1"/>
      <c r="BB743" s="1"/>
      <c r="BC743" s="1"/>
      <c r="BD743" s="1"/>
    </row>
    <row r="744" spans="1:56" ht="15" customHeight="1" x14ac:dyDescent="0.3">
      <c r="A744" s="20"/>
      <c r="B744" s="131" t="s">
        <v>269</v>
      </c>
      <c r="C744" s="131"/>
      <c r="D744" s="131"/>
      <c r="E744" s="131"/>
      <c r="F744" s="131"/>
      <c r="G744" s="131"/>
      <c r="H744" s="131"/>
      <c r="I744" s="131"/>
      <c r="J744" s="131"/>
      <c r="K744" s="131"/>
      <c r="L744" s="131"/>
      <c r="M744" s="131"/>
      <c r="N744" s="15"/>
      <c r="O744" s="211" t="s">
        <v>55</v>
      </c>
      <c r="P744" s="212"/>
      <c r="Q744" s="76"/>
      <c r="R744" s="76"/>
      <c r="S744" s="15"/>
      <c r="T744" s="211" t="s">
        <v>56</v>
      </c>
      <c r="U744" s="211"/>
      <c r="V744" s="212"/>
      <c r="W744" s="76"/>
      <c r="X744" s="76"/>
      <c r="Y744" s="23"/>
      <c r="Z744" s="211" t="s">
        <v>57</v>
      </c>
      <c r="AA744" s="211"/>
      <c r="AB744" s="76"/>
      <c r="AC744" s="76"/>
      <c r="AD744" s="76"/>
      <c r="AE744" s="76"/>
      <c r="AF744" s="15"/>
      <c r="AG744" s="15"/>
      <c r="AH744" s="15"/>
      <c r="AI744" s="15"/>
      <c r="AJ744" s="15"/>
      <c r="AK744" s="15"/>
      <c r="AL744" s="15"/>
      <c r="AM744" s="15"/>
      <c r="AN744" s="15"/>
      <c r="AO744" s="15"/>
      <c r="AP744" s="15"/>
      <c r="AQ744" s="15"/>
      <c r="AR744" s="15"/>
      <c r="AS744" s="15"/>
      <c r="AT744" s="15"/>
      <c r="AU744" s="1"/>
      <c r="AV744" s="1"/>
      <c r="AW744" s="1"/>
      <c r="AX744" s="1"/>
      <c r="AY744" s="1"/>
      <c r="AZ744" s="1"/>
      <c r="BA744" s="1"/>
      <c r="BB744" s="1"/>
      <c r="BC744" s="1"/>
      <c r="BD744" s="1"/>
    </row>
    <row r="745" spans="1:56" ht="15" customHeight="1" x14ac:dyDescent="0.25">
      <c r="A745" s="20"/>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
      <c r="AV745" s="1"/>
      <c r="AW745" s="1"/>
      <c r="AX745" s="1"/>
      <c r="AY745" s="1"/>
      <c r="AZ745" s="1"/>
      <c r="BA745" s="1"/>
      <c r="BB745" s="1"/>
      <c r="BC745" s="1"/>
      <c r="BD745" s="1"/>
    </row>
    <row r="746" spans="1:56" ht="15" customHeight="1" x14ac:dyDescent="0.25">
      <c r="A746" s="20"/>
      <c r="B746" s="317" t="s">
        <v>270</v>
      </c>
      <c r="C746" s="317"/>
      <c r="D746" s="317"/>
      <c r="E746" s="317"/>
      <c r="F746" s="317"/>
      <c r="G746" s="317"/>
      <c r="H746" s="317"/>
      <c r="I746" s="317"/>
      <c r="J746" s="317"/>
      <c r="K746" s="317"/>
      <c r="L746" s="317"/>
      <c r="M746" s="317"/>
      <c r="N746" s="15"/>
      <c r="O746" s="308"/>
      <c r="P746" s="309"/>
      <c r="Q746" s="309"/>
      <c r="R746" s="309"/>
      <c r="S746" s="309"/>
      <c r="T746" s="309"/>
      <c r="U746" s="309"/>
      <c r="V746" s="309"/>
      <c r="W746" s="309"/>
      <c r="X746" s="309"/>
      <c r="Y746" s="309"/>
      <c r="Z746" s="309"/>
      <c r="AA746" s="309"/>
      <c r="AB746" s="309"/>
      <c r="AC746" s="309"/>
      <c r="AD746" s="309"/>
      <c r="AE746" s="309"/>
      <c r="AF746" s="309"/>
      <c r="AG746" s="309"/>
      <c r="AH746" s="310"/>
      <c r="AI746" s="15"/>
      <c r="AJ746" s="15"/>
      <c r="AK746" s="15"/>
      <c r="AL746" s="15"/>
      <c r="AM746" s="15"/>
      <c r="AN746" s="15"/>
      <c r="AO746" s="15"/>
      <c r="AP746" s="15"/>
      <c r="AQ746" s="15"/>
      <c r="AR746" s="15"/>
      <c r="AS746" s="15"/>
      <c r="AT746" s="15"/>
      <c r="AU746" s="1"/>
      <c r="AV746" s="1"/>
      <c r="AW746" s="1"/>
      <c r="AX746" s="1"/>
      <c r="AY746" s="1"/>
      <c r="AZ746" s="1"/>
      <c r="BA746" s="1"/>
      <c r="BB746" s="1"/>
      <c r="BC746" s="1"/>
      <c r="BD746" s="1"/>
    </row>
    <row r="747" spans="1:56" ht="15" customHeight="1" x14ac:dyDescent="0.25">
      <c r="A747" s="20"/>
      <c r="B747" s="317"/>
      <c r="C747" s="317"/>
      <c r="D747" s="317"/>
      <c r="E747" s="317"/>
      <c r="F747" s="317"/>
      <c r="G747" s="317"/>
      <c r="H747" s="317"/>
      <c r="I747" s="317"/>
      <c r="J747" s="317"/>
      <c r="K747" s="317"/>
      <c r="L747" s="317"/>
      <c r="M747" s="317"/>
      <c r="N747" s="15"/>
      <c r="O747" s="311"/>
      <c r="P747" s="312"/>
      <c r="Q747" s="312"/>
      <c r="R747" s="312"/>
      <c r="S747" s="312"/>
      <c r="T747" s="312"/>
      <c r="U747" s="312"/>
      <c r="V747" s="312"/>
      <c r="W747" s="312"/>
      <c r="X747" s="312"/>
      <c r="Y747" s="312"/>
      <c r="Z747" s="312"/>
      <c r="AA747" s="312"/>
      <c r="AB747" s="312"/>
      <c r="AC747" s="312"/>
      <c r="AD747" s="312"/>
      <c r="AE747" s="312"/>
      <c r="AF747" s="312"/>
      <c r="AG747" s="312"/>
      <c r="AH747" s="313"/>
      <c r="AI747" s="15"/>
      <c r="AJ747" s="15"/>
      <c r="AK747" s="15"/>
      <c r="AL747" s="15"/>
      <c r="AM747" s="15"/>
      <c r="AN747" s="15"/>
      <c r="AO747" s="15"/>
      <c r="AP747" s="15"/>
      <c r="AQ747" s="15"/>
      <c r="AR747" s="15"/>
      <c r="AS747" s="15"/>
      <c r="AT747" s="15"/>
      <c r="AU747" s="1"/>
      <c r="AV747" s="1"/>
      <c r="AW747" s="1"/>
      <c r="AX747" s="1"/>
      <c r="AY747" s="1"/>
      <c r="AZ747" s="1"/>
      <c r="BA747" s="1"/>
      <c r="BB747" s="1"/>
      <c r="BC747" s="1"/>
      <c r="BD747" s="1"/>
    </row>
    <row r="748" spans="1:56" ht="15" customHeight="1" x14ac:dyDescent="0.25">
      <c r="A748" s="20"/>
      <c r="B748" s="317"/>
      <c r="C748" s="317"/>
      <c r="D748" s="317"/>
      <c r="E748" s="317"/>
      <c r="F748" s="317"/>
      <c r="G748" s="317"/>
      <c r="H748" s="317"/>
      <c r="I748" s="317"/>
      <c r="J748" s="317"/>
      <c r="K748" s="317"/>
      <c r="L748" s="317"/>
      <c r="M748" s="317"/>
      <c r="N748" s="15"/>
      <c r="O748" s="311"/>
      <c r="P748" s="312"/>
      <c r="Q748" s="312"/>
      <c r="R748" s="312"/>
      <c r="S748" s="312"/>
      <c r="T748" s="312"/>
      <c r="U748" s="312"/>
      <c r="V748" s="312"/>
      <c r="W748" s="312"/>
      <c r="X748" s="312"/>
      <c r="Y748" s="312"/>
      <c r="Z748" s="312"/>
      <c r="AA748" s="312"/>
      <c r="AB748" s="312"/>
      <c r="AC748" s="312"/>
      <c r="AD748" s="312"/>
      <c r="AE748" s="312"/>
      <c r="AF748" s="312"/>
      <c r="AG748" s="312"/>
      <c r="AH748" s="313"/>
      <c r="AI748" s="15"/>
      <c r="AJ748" s="15"/>
      <c r="AK748" s="15"/>
      <c r="AL748" s="15"/>
      <c r="AM748" s="15"/>
      <c r="AN748" s="15"/>
      <c r="AO748" s="15"/>
      <c r="AP748" s="15"/>
      <c r="AQ748" s="15"/>
      <c r="AR748" s="15"/>
      <c r="AS748" s="15"/>
      <c r="AT748" s="15"/>
      <c r="AU748" s="1"/>
      <c r="AV748" s="1"/>
      <c r="AW748" s="1"/>
      <c r="AX748" s="1"/>
      <c r="AY748" s="1"/>
      <c r="AZ748" s="1"/>
      <c r="BA748" s="1"/>
      <c r="BB748" s="1"/>
      <c r="BC748" s="1"/>
      <c r="BD748" s="1"/>
    </row>
    <row r="749" spans="1:56" ht="15" customHeight="1" x14ac:dyDescent="0.25">
      <c r="A749" s="20"/>
      <c r="B749" s="317"/>
      <c r="C749" s="317"/>
      <c r="D749" s="317"/>
      <c r="E749" s="317"/>
      <c r="F749" s="317"/>
      <c r="G749" s="317"/>
      <c r="H749" s="317"/>
      <c r="I749" s="317"/>
      <c r="J749" s="317"/>
      <c r="K749" s="317"/>
      <c r="L749" s="317"/>
      <c r="M749" s="317"/>
      <c r="N749" s="15"/>
      <c r="O749" s="311"/>
      <c r="P749" s="312"/>
      <c r="Q749" s="312"/>
      <c r="R749" s="312"/>
      <c r="S749" s="312"/>
      <c r="T749" s="312"/>
      <c r="U749" s="312"/>
      <c r="V749" s="312"/>
      <c r="W749" s="312"/>
      <c r="X749" s="312"/>
      <c r="Y749" s="312"/>
      <c r="Z749" s="312"/>
      <c r="AA749" s="312"/>
      <c r="AB749" s="312"/>
      <c r="AC749" s="312"/>
      <c r="AD749" s="312"/>
      <c r="AE749" s="312"/>
      <c r="AF749" s="312"/>
      <c r="AG749" s="312"/>
      <c r="AH749" s="313"/>
      <c r="AI749" s="15"/>
      <c r="AJ749" s="15"/>
      <c r="AK749" s="15"/>
      <c r="AL749" s="15"/>
      <c r="AM749" s="15"/>
      <c r="AN749" s="15"/>
      <c r="AO749" s="15"/>
      <c r="AP749" s="15"/>
      <c r="AQ749" s="15"/>
      <c r="AR749" s="15"/>
      <c r="AS749" s="15"/>
      <c r="AT749" s="15"/>
      <c r="AU749" s="1"/>
      <c r="AV749" s="1"/>
      <c r="AW749" s="1"/>
      <c r="AX749" s="1"/>
      <c r="AY749" s="1"/>
      <c r="AZ749" s="1"/>
      <c r="BA749" s="1"/>
      <c r="BB749" s="1"/>
      <c r="BC749" s="1"/>
      <c r="BD749" s="1"/>
    </row>
    <row r="750" spans="1:56" ht="15" customHeight="1" x14ac:dyDescent="0.25">
      <c r="A750" s="20"/>
      <c r="B750" s="317"/>
      <c r="C750" s="317"/>
      <c r="D750" s="317"/>
      <c r="E750" s="317"/>
      <c r="F750" s="317"/>
      <c r="G750" s="317"/>
      <c r="H750" s="317"/>
      <c r="I750" s="317"/>
      <c r="J750" s="317"/>
      <c r="K750" s="317"/>
      <c r="L750" s="317"/>
      <c r="M750" s="317"/>
      <c r="N750" s="15"/>
      <c r="O750" s="314"/>
      <c r="P750" s="315"/>
      <c r="Q750" s="315"/>
      <c r="R750" s="315"/>
      <c r="S750" s="315"/>
      <c r="T750" s="315"/>
      <c r="U750" s="315"/>
      <c r="V750" s="315"/>
      <c r="W750" s="315"/>
      <c r="X750" s="315"/>
      <c r="Y750" s="315"/>
      <c r="Z750" s="315"/>
      <c r="AA750" s="315"/>
      <c r="AB750" s="315"/>
      <c r="AC750" s="315"/>
      <c r="AD750" s="315"/>
      <c r="AE750" s="315"/>
      <c r="AF750" s="315"/>
      <c r="AG750" s="315"/>
      <c r="AH750" s="316"/>
      <c r="AI750" s="15"/>
      <c r="AJ750" s="15"/>
      <c r="AK750" s="15"/>
      <c r="AL750" s="15"/>
      <c r="AM750" s="15"/>
      <c r="AN750" s="15"/>
      <c r="AO750" s="15"/>
      <c r="AP750" s="15"/>
      <c r="AQ750" s="15"/>
      <c r="AR750" s="15"/>
      <c r="AS750" s="15"/>
      <c r="AT750" s="15"/>
      <c r="AU750" s="1"/>
      <c r="AV750" s="1"/>
      <c r="AW750" s="1"/>
      <c r="AX750" s="1"/>
      <c r="AY750" s="1"/>
      <c r="AZ750" s="1"/>
      <c r="BA750" s="1"/>
      <c r="BB750" s="1"/>
      <c r="BC750" s="1"/>
      <c r="BD750" s="1"/>
    </row>
    <row r="751" spans="1:56" ht="2.25" customHeight="1" x14ac:dyDescent="0.25">
      <c r="A751" s="20"/>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
      <c r="AV751" s="1"/>
      <c r="AW751" s="1"/>
      <c r="AX751" s="1"/>
      <c r="AY751" s="1"/>
      <c r="AZ751" s="1"/>
      <c r="BA751" s="1"/>
      <c r="BB751" s="1"/>
      <c r="BC751" s="1"/>
      <c r="BD751" s="1"/>
    </row>
    <row r="752" spans="1:56" ht="15" customHeight="1" x14ac:dyDescent="0.25">
      <c r="A752" s="20"/>
      <c r="B752" s="141" t="s">
        <v>66</v>
      </c>
      <c r="C752" s="141"/>
      <c r="D752" s="141"/>
      <c r="E752" s="141"/>
      <c r="F752" s="141"/>
      <c r="G752" s="141"/>
      <c r="H752" s="141"/>
      <c r="I752" s="141"/>
      <c r="J752" s="141"/>
      <c r="K752" s="141"/>
      <c r="L752" s="141"/>
      <c r="M752" s="141"/>
      <c r="N752" s="15"/>
      <c r="O752" s="319"/>
      <c r="P752" s="320"/>
      <c r="Q752" s="320"/>
      <c r="R752" s="320"/>
      <c r="S752" s="320"/>
      <c r="T752" s="320"/>
      <c r="U752" s="320"/>
      <c r="V752" s="320"/>
      <c r="W752" s="320"/>
      <c r="X752" s="320"/>
      <c r="Y752" s="320"/>
      <c r="Z752" s="320"/>
      <c r="AA752" s="320"/>
      <c r="AB752" s="320"/>
      <c r="AC752" s="320"/>
      <c r="AD752" s="320"/>
      <c r="AE752" s="320"/>
      <c r="AF752" s="320"/>
      <c r="AG752" s="320"/>
      <c r="AH752" s="321"/>
      <c r="AI752" s="15"/>
      <c r="AJ752" s="15"/>
      <c r="AK752" s="15"/>
      <c r="AL752" s="15"/>
      <c r="AM752" s="15"/>
      <c r="AN752" s="15"/>
      <c r="AO752" s="15"/>
      <c r="AP752" s="15"/>
      <c r="AQ752" s="15"/>
      <c r="AR752" s="15"/>
      <c r="AS752" s="15"/>
      <c r="AT752" s="15"/>
      <c r="AU752" s="1"/>
      <c r="AV752" s="1"/>
      <c r="AW752" s="1"/>
      <c r="AX752" s="1"/>
      <c r="AY752" s="1"/>
      <c r="AZ752" s="1"/>
      <c r="BA752" s="1"/>
      <c r="BB752" s="1"/>
      <c r="BC752" s="1"/>
      <c r="BD752" s="1"/>
    </row>
    <row r="753" spans="1:56" ht="2.2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
      <c r="AV753" s="1"/>
      <c r="AW753" s="1"/>
      <c r="AX753" s="1"/>
      <c r="AY753" s="1"/>
      <c r="AZ753" s="1"/>
      <c r="BA753" s="1"/>
      <c r="BB753" s="1"/>
      <c r="BC753" s="1"/>
      <c r="BD753" s="1"/>
    </row>
    <row r="754" spans="1:56" ht="15" customHeight="1" x14ac:dyDescent="0.25">
      <c r="A754" s="20"/>
      <c r="B754" s="141" t="s">
        <v>271</v>
      </c>
      <c r="C754" s="141"/>
      <c r="D754" s="141"/>
      <c r="E754" s="141"/>
      <c r="F754" s="141"/>
      <c r="G754" s="141"/>
      <c r="H754" s="141"/>
      <c r="I754" s="141"/>
      <c r="J754" s="141"/>
      <c r="K754" s="141"/>
      <c r="L754" s="141"/>
      <c r="M754" s="141"/>
      <c r="N754" s="15"/>
      <c r="O754" s="319"/>
      <c r="P754" s="320"/>
      <c r="Q754" s="320"/>
      <c r="R754" s="320"/>
      <c r="S754" s="320"/>
      <c r="T754" s="320"/>
      <c r="U754" s="320"/>
      <c r="V754" s="320"/>
      <c r="W754" s="320"/>
      <c r="X754" s="320"/>
      <c r="Y754" s="320"/>
      <c r="Z754" s="320"/>
      <c r="AA754" s="320"/>
      <c r="AB754" s="320"/>
      <c r="AC754" s="320"/>
      <c r="AD754" s="320"/>
      <c r="AE754" s="320"/>
      <c r="AF754" s="320"/>
      <c r="AG754" s="320"/>
      <c r="AH754" s="321"/>
      <c r="AI754" s="15"/>
      <c r="AJ754" s="15"/>
      <c r="AK754" s="15"/>
      <c r="AL754" s="15"/>
      <c r="AM754" s="15"/>
      <c r="AN754" s="15"/>
      <c r="AO754" s="15"/>
      <c r="AP754" s="15"/>
      <c r="AQ754" s="15"/>
      <c r="AR754" s="15"/>
      <c r="AS754" s="15"/>
      <c r="AT754" s="15"/>
      <c r="AU754" s="1"/>
      <c r="AV754" s="1"/>
      <c r="AW754" s="1"/>
      <c r="AX754" s="1"/>
      <c r="AY754" s="1"/>
      <c r="AZ754" s="1"/>
      <c r="BA754" s="1"/>
      <c r="BB754" s="1"/>
      <c r="BC754" s="1"/>
      <c r="BD754" s="1"/>
    </row>
    <row r="755" spans="1:56" ht="15" customHeight="1" x14ac:dyDescent="0.25">
      <c r="A755" s="20"/>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
      <c r="AV755" s="1"/>
      <c r="AW755" s="1"/>
      <c r="AX755" s="1"/>
      <c r="AY755" s="1"/>
      <c r="AZ755" s="1"/>
      <c r="BA755" s="1"/>
      <c r="BB755" s="1"/>
      <c r="BC755" s="1"/>
      <c r="BD755" s="1"/>
    </row>
    <row r="756" spans="1:56" ht="15" customHeight="1" x14ac:dyDescent="0.25">
      <c r="A756" s="20"/>
      <c r="B756" s="169" t="s">
        <v>272</v>
      </c>
      <c r="C756" s="169"/>
      <c r="D756" s="169"/>
      <c r="E756" s="169"/>
      <c r="F756" s="169"/>
      <c r="G756" s="169"/>
      <c r="H756" s="169"/>
      <c r="I756" s="169"/>
      <c r="J756" s="169"/>
      <c r="K756" s="169"/>
      <c r="L756" s="169"/>
      <c r="M756" s="169"/>
      <c r="N756" s="169"/>
      <c r="O756" s="169"/>
      <c r="P756" s="169"/>
      <c r="Q756" s="169"/>
      <c r="R756" s="169"/>
      <c r="S756" s="169"/>
      <c r="T756" s="169"/>
      <c r="U756" s="169"/>
      <c r="V756" s="169"/>
      <c r="W756" s="169"/>
      <c r="X756" s="169"/>
      <c r="Y756" s="169"/>
      <c r="Z756" s="169"/>
      <c r="AA756" s="169"/>
      <c r="AB756" s="169"/>
      <c r="AC756" s="169"/>
      <c r="AD756" s="169"/>
      <c r="AE756" s="169"/>
      <c r="AF756" s="169"/>
      <c r="AG756" s="169"/>
      <c r="AH756" s="169"/>
      <c r="AI756" s="169"/>
      <c r="AJ756" s="169"/>
      <c r="AK756" s="169"/>
      <c r="AL756" s="169"/>
      <c r="AM756" s="169"/>
      <c r="AN756" s="169"/>
      <c r="AO756" s="169"/>
      <c r="AP756" s="170"/>
      <c r="AQ756" s="15"/>
      <c r="AR756" s="15"/>
      <c r="AS756" s="15"/>
      <c r="AT756" s="15"/>
      <c r="AU756" s="1"/>
      <c r="AV756" s="1"/>
      <c r="AW756" s="1"/>
      <c r="AX756" s="1"/>
      <c r="AY756" s="1"/>
      <c r="AZ756" s="1"/>
      <c r="BA756" s="1"/>
      <c r="BB756" s="1"/>
      <c r="BC756" s="1"/>
      <c r="BD756" s="1"/>
    </row>
    <row r="757" spans="1:56" ht="2.25" customHeight="1" x14ac:dyDescent="0.25">
      <c r="A757" s="20"/>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
      <c r="AV757" s="1"/>
      <c r="AW757" s="1"/>
      <c r="AX757" s="1"/>
      <c r="AY757" s="1"/>
      <c r="AZ757" s="1"/>
      <c r="BA757" s="1"/>
      <c r="BB757" s="1"/>
      <c r="BC757" s="1"/>
      <c r="BD757" s="1"/>
    </row>
    <row r="758" spans="1:56" ht="15" customHeight="1" x14ac:dyDescent="0.25">
      <c r="A758" s="17"/>
      <c r="B758" s="52"/>
      <c r="C758" s="52"/>
      <c r="D758" s="52"/>
      <c r="E758" s="52"/>
      <c r="F758" s="52"/>
      <c r="G758" s="52"/>
      <c r="H758" s="52"/>
      <c r="I758" s="52"/>
      <c r="J758" s="52"/>
      <c r="K758" s="52"/>
      <c r="L758" s="52"/>
      <c r="M758" s="52"/>
      <c r="N758" s="52"/>
      <c r="O758" s="52"/>
      <c r="P758" s="52"/>
      <c r="Q758" s="52"/>
      <c r="R758" s="52"/>
      <c r="S758" s="52"/>
      <c r="T758" s="52"/>
      <c r="U758" s="52"/>
      <c r="V758" s="52"/>
      <c r="W758" s="53"/>
      <c r="X758" s="53"/>
      <c r="Y758" s="53"/>
      <c r="Z758" s="53"/>
      <c r="AA758" s="53"/>
      <c r="AB758" s="53"/>
      <c r="AC758" s="53"/>
      <c r="AD758" s="53"/>
      <c r="AE758" s="53"/>
      <c r="AF758" s="53"/>
      <c r="AG758" s="53"/>
      <c r="AH758" s="53"/>
      <c r="AI758" s="53"/>
      <c r="AJ758" s="53"/>
      <c r="AK758" s="53"/>
      <c r="AL758" s="53"/>
      <c r="AM758" s="53"/>
      <c r="AN758" s="53"/>
      <c r="AO758" s="53"/>
      <c r="AP758" s="53"/>
      <c r="AQ758" s="15"/>
      <c r="AR758" s="15"/>
      <c r="AS758" s="15"/>
      <c r="AT758" s="15"/>
      <c r="AU758" s="1"/>
      <c r="AV758" s="1"/>
      <c r="AW758" s="1"/>
      <c r="AX758" s="1"/>
      <c r="AY758" s="1"/>
      <c r="AZ758" s="1"/>
      <c r="BA758" s="1"/>
      <c r="BB758" s="1"/>
      <c r="BC758" s="1"/>
      <c r="BD758" s="1"/>
    </row>
    <row r="759" spans="1:56" ht="15" customHeight="1" x14ac:dyDescent="0.25">
      <c r="A759" s="20">
        <v>65</v>
      </c>
      <c r="B759" s="322" t="s">
        <v>273</v>
      </c>
      <c r="C759" s="322"/>
      <c r="D759" s="322"/>
      <c r="E759" s="322"/>
      <c r="F759" s="322"/>
      <c r="G759" s="322"/>
      <c r="H759" s="322"/>
      <c r="I759" s="322"/>
      <c r="J759" s="322"/>
      <c r="K759" s="322"/>
      <c r="L759" s="322"/>
      <c r="M759" s="322"/>
      <c r="N759" s="322"/>
      <c r="O759" s="322"/>
      <c r="P759" s="322"/>
      <c r="Q759" s="322"/>
      <c r="R759" s="322"/>
      <c r="S759" s="322"/>
      <c r="T759" s="322"/>
      <c r="U759" s="322"/>
      <c r="V759" s="322"/>
      <c r="W759" s="322"/>
      <c r="X759" s="322"/>
      <c r="Y759" s="322"/>
      <c r="Z759" s="322"/>
      <c r="AA759" s="322"/>
      <c r="AB759" s="322"/>
      <c r="AC759" s="322"/>
      <c r="AD759" s="322"/>
      <c r="AE759" s="322"/>
      <c r="AF759" s="322"/>
      <c r="AG759" s="322"/>
      <c r="AH759" s="322"/>
      <c r="AI759" s="322"/>
      <c r="AJ759" s="322"/>
      <c r="AK759" s="322"/>
      <c r="AL759" s="322"/>
      <c r="AM759" s="322"/>
      <c r="AN759" s="322"/>
      <c r="AO759" s="322"/>
      <c r="AP759" s="322"/>
      <c r="AQ759" s="15"/>
      <c r="AR759" s="15"/>
      <c r="AS759" s="15"/>
      <c r="AT759" s="15"/>
      <c r="AU759" s="1"/>
      <c r="AV759" s="1"/>
      <c r="AW759" s="1"/>
      <c r="AX759" s="1"/>
      <c r="AY759" s="1"/>
      <c r="AZ759" s="1"/>
      <c r="BA759" s="1"/>
      <c r="BB759" s="1"/>
      <c r="BC759" s="1"/>
      <c r="BD759" s="1"/>
    </row>
    <row r="760" spans="1:56" ht="15" customHeight="1" x14ac:dyDescent="0.25">
      <c r="A760" s="20"/>
      <c r="B760" s="306" t="s">
        <v>274</v>
      </c>
      <c r="C760" s="307"/>
      <c r="D760" s="307"/>
      <c r="E760" s="307"/>
      <c r="F760" s="307"/>
      <c r="G760" s="307"/>
      <c r="H760" s="307"/>
      <c r="I760" s="307"/>
      <c r="J760" s="307"/>
      <c r="K760" s="307"/>
      <c r="L760" s="307"/>
      <c r="M760" s="307"/>
      <c r="N760" s="307"/>
      <c r="O760" s="307"/>
      <c r="P760" s="307"/>
      <c r="Q760" s="307"/>
      <c r="R760" s="307"/>
      <c r="S760" s="307"/>
      <c r="T760" s="307"/>
      <c r="U760" s="307"/>
      <c r="V760" s="307"/>
      <c r="W760" s="307"/>
      <c r="X760" s="307"/>
      <c r="Y760" s="307"/>
      <c r="Z760" s="307"/>
      <c r="AA760" s="307"/>
      <c r="AB760" s="307"/>
      <c r="AC760" s="307"/>
      <c r="AD760" s="307"/>
      <c r="AE760" s="307"/>
      <c r="AF760" s="307"/>
      <c r="AG760" s="307"/>
      <c r="AH760" s="307"/>
      <c r="AI760" s="307"/>
      <c r="AJ760" s="307"/>
      <c r="AK760" s="307"/>
      <c r="AL760" s="307"/>
      <c r="AM760" s="307"/>
      <c r="AN760" s="307"/>
      <c r="AO760" s="307"/>
      <c r="AP760" s="54"/>
      <c r="AQ760" s="15"/>
      <c r="AR760" s="15"/>
      <c r="AS760" s="15"/>
      <c r="AT760" s="15"/>
      <c r="AU760" s="1"/>
      <c r="AV760" s="1"/>
      <c r="AW760" s="1"/>
      <c r="AX760" s="1"/>
      <c r="AY760" s="1"/>
      <c r="AZ760" s="1"/>
      <c r="BA760" s="1"/>
      <c r="BB760" s="1"/>
      <c r="BC760" s="1"/>
      <c r="BD760" s="1"/>
    </row>
    <row r="761" spans="1:56" ht="15" customHeight="1" x14ac:dyDescent="0.25">
      <c r="A761" s="20"/>
      <c r="B761" s="270" t="s">
        <v>275</v>
      </c>
      <c r="C761" s="270"/>
      <c r="D761" s="270"/>
      <c r="E761" s="270"/>
      <c r="F761" s="270"/>
      <c r="G761" s="270"/>
      <c r="H761" s="270"/>
      <c r="I761" s="270"/>
      <c r="J761" s="270"/>
      <c r="K761" s="270"/>
      <c r="L761" s="270"/>
      <c r="M761" s="270"/>
      <c r="N761" s="270"/>
      <c r="O761" s="270"/>
      <c r="P761" s="270"/>
      <c r="Q761" s="270"/>
      <c r="R761" s="270"/>
      <c r="S761" s="270"/>
      <c r="T761" s="270"/>
      <c r="U761" s="270"/>
      <c r="V761" s="270"/>
      <c r="W761" s="270"/>
      <c r="X761" s="270"/>
      <c r="Y761" s="270"/>
      <c r="Z761" s="270"/>
      <c r="AA761" s="270"/>
      <c r="AB761" s="270"/>
      <c r="AC761" s="270"/>
      <c r="AD761" s="270"/>
      <c r="AE761" s="270"/>
      <c r="AF761" s="270"/>
      <c r="AG761" s="270"/>
      <c r="AH761" s="270"/>
      <c r="AI761" s="270"/>
      <c r="AJ761" s="270"/>
      <c r="AK761" s="270"/>
      <c r="AL761" s="270"/>
      <c r="AM761" s="270"/>
      <c r="AN761" s="270"/>
      <c r="AO761" s="270"/>
      <c r="AP761" s="270"/>
      <c r="AQ761" s="15"/>
      <c r="AR761" s="15"/>
      <c r="AS761" s="15"/>
      <c r="AT761" s="15"/>
      <c r="AU761" s="1"/>
      <c r="AV761" s="1"/>
      <c r="AW761" s="1"/>
      <c r="AX761" s="1"/>
      <c r="AY761" s="1"/>
      <c r="AZ761" s="1"/>
      <c r="BA761" s="1"/>
      <c r="BB761" s="1"/>
      <c r="BC761" s="1"/>
      <c r="BD761" s="1"/>
    </row>
    <row r="762" spans="1:56" ht="15" customHeight="1" x14ac:dyDescent="0.25">
      <c r="A762" s="3"/>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
      <c r="AV762" s="1"/>
      <c r="AW762" s="1"/>
      <c r="AX762" s="1"/>
      <c r="AY762" s="1"/>
      <c r="AZ762" s="1"/>
      <c r="BA762" s="1"/>
      <c r="BB762" s="1"/>
      <c r="BC762" s="1"/>
      <c r="BD762" s="1"/>
    </row>
    <row r="763" spans="1:56" ht="32.25" hidden="1" customHeight="1" x14ac:dyDescent="0.25">
      <c r="A763" s="3"/>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
      <c r="AV763" s="1"/>
      <c r="AW763" s="1"/>
      <c r="AX763" s="1"/>
      <c r="AY763" s="1"/>
      <c r="AZ763" s="1"/>
      <c r="BA763" s="1"/>
      <c r="BB763" s="1"/>
      <c r="BC763" s="1"/>
      <c r="BD763" s="1"/>
    </row>
    <row r="764" spans="1:56" ht="32.25" hidden="1" customHeight="1" x14ac:dyDescent="0.25">
      <c r="A764" s="3"/>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
      <c r="AV764" s="1"/>
      <c r="AW764" s="1"/>
      <c r="AX764" s="1"/>
      <c r="AY764" s="1"/>
      <c r="AZ764" s="1"/>
      <c r="BA764" s="1"/>
      <c r="BB764" s="1"/>
      <c r="BC764" s="1"/>
      <c r="BD764" s="1"/>
    </row>
    <row r="765" spans="1:56" ht="32.25" customHeight="1" x14ac:dyDescent="0.25"/>
    <row r="766" spans="1:56" ht="32.25" customHeight="1" x14ac:dyDescent="0.25"/>
    <row r="767" spans="1:56" ht="32.25" customHeight="1" x14ac:dyDescent="0.25"/>
    <row r="768" spans="1:56" ht="32.25" customHeight="1" x14ac:dyDescent="0.25"/>
    <row r="769" ht="32.25" customHeight="1" x14ac:dyDescent="0.25"/>
    <row r="770" ht="32.25" customHeight="1" x14ac:dyDescent="0.25"/>
    <row r="771" ht="32.25" customHeight="1" x14ac:dyDescent="0.25"/>
    <row r="772" ht="32.25" customHeight="1" x14ac:dyDescent="0.25"/>
    <row r="773" ht="32.25" customHeight="1" x14ac:dyDescent="0.25"/>
    <row r="774" ht="32.25" customHeight="1" x14ac:dyDescent="0.25"/>
    <row r="775" ht="32.25" customHeight="1" x14ac:dyDescent="0.25"/>
    <row r="776" ht="32.25" customHeight="1" x14ac:dyDescent="0.25"/>
    <row r="777" ht="32.25" customHeight="1" x14ac:dyDescent="0.25"/>
  </sheetData>
  <sheetProtection algorithmName="SHA-512" hashValue="iE5Jx6tGMgfvitP2NEDrtcGV5qAe7QzGpyfWgsPYSW8jWVI91vERgJOwmtLYmJjthjW1XEu3lx2gUZwQaYXGNg==" saltValue="voXM+s8Xf502xZjDTtV10g==" spinCount="100000" sheet="1" objects="1" scenarios="1"/>
  <mergeCells count="790">
    <mergeCell ref="B524:AP530"/>
    <mergeCell ref="B600:AP606"/>
    <mergeCell ref="B285:AP286"/>
    <mergeCell ref="B752:M752"/>
    <mergeCell ref="O752:AH752"/>
    <mergeCell ref="B754:M754"/>
    <mergeCell ref="O754:AH754"/>
    <mergeCell ref="B756:AP756"/>
    <mergeCell ref="B759:AP759"/>
    <mergeCell ref="B694:N694"/>
    <mergeCell ref="P694:S694"/>
    <mergeCell ref="T694:U694"/>
    <mergeCell ref="W694:Z694"/>
    <mergeCell ref="AA694:AB694"/>
    <mergeCell ref="AD694:AG694"/>
    <mergeCell ref="AH694:AI694"/>
    <mergeCell ref="AK694:AN694"/>
    <mergeCell ref="AO694:AP694"/>
    <mergeCell ref="B696:N696"/>
    <mergeCell ref="P696:S696"/>
    <mergeCell ref="T696:U696"/>
    <mergeCell ref="W696:Z696"/>
    <mergeCell ref="AA696:AB696"/>
    <mergeCell ref="AD696:AG696"/>
    <mergeCell ref="B760:AO760"/>
    <mergeCell ref="B761:AP761"/>
    <mergeCell ref="O746:AH750"/>
    <mergeCell ref="B746:M750"/>
    <mergeCell ref="B702:AP702"/>
    <mergeCell ref="C704:AP704"/>
    <mergeCell ref="C706:AP706"/>
    <mergeCell ref="C708:AP708"/>
    <mergeCell ref="C710:AP710"/>
    <mergeCell ref="C712:AP712"/>
    <mergeCell ref="C714:AP714"/>
    <mergeCell ref="C719:AP719"/>
    <mergeCell ref="B716:B717"/>
    <mergeCell ref="C716:AP717"/>
    <mergeCell ref="C721:AP721"/>
    <mergeCell ref="C723:AP723"/>
    <mergeCell ref="C725:AP725"/>
    <mergeCell ref="C727:AP727"/>
    <mergeCell ref="C729:AP729"/>
    <mergeCell ref="C731:AP731"/>
    <mergeCell ref="C733:AP733"/>
    <mergeCell ref="B739:AP739"/>
    <mergeCell ref="C737:AP737"/>
    <mergeCell ref="AH696:AI696"/>
    <mergeCell ref="AK696:AN696"/>
    <mergeCell ref="AO696:AP696"/>
    <mergeCell ref="C735:AP735"/>
    <mergeCell ref="B690:N690"/>
    <mergeCell ref="P690:S690"/>
    <mergeCell ref="T690:U690"/>
    <mergeCell ref="W690:Z690"/>
    <mergeCell ref="AA690:AB690"/>
    <mergeCell ref="AD690:AG690"/>
    <mergeCell ref="AH690:AI690"/>
    <mergeCell ref="AK690:AN690"/>
    <mergeCell ref="AO690:AP690"/>
    <mergeCell ref="B692:N692"/>
    <mergeCell ref="P692:S692"/>
    <mergeCell ref="T692:U692"/>
    <mergeCell ref="W692:Z692"/>
    <mergeCell ref="AA692:AB692"/>
    <mergeCell ref="AD692:AG692"/>
    <mergeCell ref="AH692:AI692"/>
    <mergeCell ref="AK692:AN692"/>
    <mergeCell ref="AO692:AP692"/>
    <mergeCell ref="B686:N686"/>
    <mergeCell ref="P686:S686"/>
    <mergeCell ref="T686:U686"/>
    <mergeCell ref="W686:Z686"/>
    <mergeCell ref="AA686:AB686"/>
    <mergeCell ref="AD686:AG686"/>
    <mergeCell ref="AH686:AI686"/>
    <mergeCell ref="AK686:AN686"/>
    <mergeCell ref="AO686:AP686"/>
    <mergeCell ref="B688:N688"/>
    <mergeCell ref="P688:S688"/>
    <mergeCell ref="T688:U688"/>
    <mergeCell ref="W688:Z688"/>
    <mergeCell ref="AA688:AB688"/>
    <mergeCell ref="AD688:AG688"/>
    <mergeCell ref="AH688:AI688"/>
    <mergeCell ref="AK688:AN688"/>
    <mergeCell ref="AO688:AP688"/>
    <mergeCell ref="AH684:AI684"/>
    <mergeCell ref="AK684:AN684"/>
    <mergeCell ref="AO684:AP684"/>
    <mergeCell ref="Q666:X666"/>
    <mergeCell ref="Y666:Z666"/>
    <mergeCell ref="B668:O668"/>
    <mergeCell ref="Q668:X668"/>
    <mergeCell ref="Y668:Z668"/>
    <mergeCell ref="B670:O670"/>
    <mergeCell ref="Q670:X670"/>
    <mergeCell ref="Y670:Z670"/>
    <mergeCell ref="A671:AP671"/>
    <mergeCell ref="W684:Z684"/>
    <mergeCell ref="AA684:AB684"/>
    <mergeCell ref="AD684:AG684"/>
    <mergeCell ref="AD678:AI682"/>
    <mergeCell ref="AK678:AP682"/>
    <mergeCell ref="B684:N684"/>
    <mergeCell ref="P684:S684"/>
    <mergeCell ref="T684:U684"/>
    <mergeCell ref="B650:O650"/>
    <mergeCell ref="Q650:X650"/>
    <mergeCell ref="Y650:Z650"/>
    <mergeCell ref="B652:O652"/>
    <mergeCell ref="Q652:X652"/>
    <mergeCell ref="Y652:Z652"/>
    <mergeCell ref="B654:O654"/>
    <mergeCell ref="AA654:AH654"/>
    <mergeCell ref="AI654:AJ654"/>
    <mergeCell ref="B656:O657"/>
    <mergeCell ref="Q657:X657"/>
    <mergeCell ref="Y657:Z657"/>
    <mergeCell ref="B659:O660"/>
    <mergeCell ref="Q660:X660"/>
    <mergeCell ref="Y660:Z660"/>
    <mergeCell ref="B662:O662"/>
    <mergeCell ref="Q662:X662"/>
    <mergeCell ref="Y662:Z662"/>
    <mergeCell ref="B646:O646"/>
    <mergeCell ref="Q646:X646"/>
    <mergeCell ref="Y646:Z646"/>
    <mergeCell ref="B648:O648"/>
    <mergeCell ref="Q648:X648"/>
    <mergeCell ref="Y648:Z648"/>
    <mergeCell ref="B625:O625"/>
    <mergeCell ref="Q625:V625"/>
    <mergeCell ref="W625:X625"/>
    <mergeCell ref="Z625:AG625"/>
    <mergeCell ref="B627:AP627"/>
    <mergeCell ref="B629:AP629"/>
    <mergeCell ref="B631:AP631"/>
    <mergeCell ref="B633:I633"/>
    <mergeCell ref="J633:K633"/>
    <mergeCell ref="B621:O621"/>
    <mergeCell ref="Q621:V621"/>
    <mergeCell ref="W621:X621"/>
    <mergeCell ref="Z621:AG621"/>
    <mergeCell ref="AH621:AI621"/>
    <mergeCell ref="B635:AP635"/>
    <mergeCell ref="B637:AP637"/>
    <mergeCell ref="AH625:AI625"/>
    <mergeCell ref="AH623:AI623"/>
    <mergeCell ref="Q617:X617"/>
    <mergeCell ref="Z617:AI617"/>
    <mergeCell ref="B619:O619"/>
    <mergeCell ref="Q619:V619"/>
    <mergeCell ref="W619:X619"/>
    <mergeCell ref="Q607:X607"/>
    <mergeCell ref="Z607:AI607"/>
    <mergeCell ref="B609:O609"/>
    <mergeCell ref="Q609:V609"/>
    <mergeCell ref="W609:X609"/>
    <mergeCell ref="Z609:AG609"/>
    <mergeCell ref="AH609:AI609"/>
    <mergeCell ref="B611:O611"/>
    <mergeCell ref="Q611:V611"/>
    <mergeCell ref="W611:X611"/>
    <mergeCell ref="Z611:AG611"/>
    <mergeCell ref="AH611:AI611"/>
    <mergeCell ref="AH619:AI619"/>
    <mergeCell ref="Q586:V586"/>
    <mergeCell ref="W586:X586"/>
    <mergeCell ref="B588:O588"/>
    <mergeCell ref="Q588:V588"/>
    <mergeCell ref="W588:X588"/>
    <mergeCell ref="B623:O623"/>
    <mergeCell ref="Q623:V623"/>
    <mergeCell ref="W623:X623"/>
    <mergeCell ref="Z623:AG623"/>
    <mergeCell ref="Z619:AG619"/>
    <mergeCell ref="B592:O592"/>
    <mergeCell ref="Q592:V592"/>
    <mergeCell ref="W592:X592"/>
    <mergeCell ref="A594:AP594"/>
    <mergeCell ref="B595:AP595"/>
    <mergeCell ref="B590:O590"/>
    <mergeCell ref="Q590:V590"/>
    <mergeCell ref="W590:X590"/>
    <mergeCell ref="B613:O613"/>
    <mergeCell ref="Q613:V613"/>
    <mergeCell ref="W613:X613"/>
    <mergeCell ref="Z613:AG613"/>
    <mergeCell ref="AH613:AI613"/>
    <mergeCell ref="B615:AP615"/>
    <mergeCell ref="B581:O581"/>
    <mergeCell ref="Q581:V581"/>
    <mergeCell ref="W581:X581"/>
    <mergeCell ref="B583:AP583"/>
    <mergeCell ref="Q584:X584"/>
    <mergeCell ref="B599:AP599"/>
    <mergeCell ref="B567:O567"/>
    <mergeCell ref="Q567:V567"/>
    <mergeCell ref="W567:X567"/>
    <mergeCell ref="Z567:AG567"/>
    <mergeCell ref="AH567:AI567"/>
    <mergeCell ref="B569:O569"/>
    <mergeCell ref="Q569:V569"/>
    <mergeCell ref="W569:X569"/>
    <mergeCell ref="Z569:AG569"/>
    <mergeCell ref="AH569:AI569"/>
    <mergeCell ref="B571:AP571"/>
    <mergeCell ref="Q573:X573"/>
    <mergeCell ref="B575:O575"/>
    <mergeCell ref="Q575:V575"/>
    <mergeCell ref="W575:X575"/>
    <mergeCell ref="B577:O577"/>
    <mergeCell ref="B586:O586"/>
    <mergeCell ref="Q577:V577"/>
    <mergeCell ref="W577:X577"/>
    <mergeCell ref="B555:H555"/>
    <mergeCell ref="J555:M555"/>
    <mergeCell ref="N555:O555"/>
    <mergeCell ref="B557:H557"/>
    <mergeCell ref="J557:M557"/>
    <mergeCell ref="N557:O557"/>
    <mergeCell ref="B559:AP559"/>
    <mergeCell ref="Q561:X561"/>
    <mergeCell ref="Z561:AI561"/>
    <mergeCell ref="B563:O563"/>
    <mergeCell ref="Q563:V563"/>
    <mergeCell ref="W563:X563"/>
    <mergeCell ref="Z563:AG563"/>
    <mergeCell ref="AH563:AI563"/>
    <mergeCell ref="B565:O565"/>
    <mergeCell ref="Q565:V565"/>
    <mergeCell ref="W565:X565"/>
    <mergeCell ref="Z565:AG565"/>
    <mergeCell ref="AH565:AI565"/>
    <mergeCell ref="B553:H553"/>
    <mergeCell ref="J553:M553"/>
    <mergeCell ref="N553:O553"/>
    <mergeCell ref="B537:H537"/>
    <mergeCell ref="I537:N537"/>
    <mergeCell ref="O537:P537"/>
    <mergeCell ref="R537:U537"/>
    <mergeCell ref="Y537:AD537"/>
    <mergeCell ref="AE537:AF537"/>
    <mergeCell ref="B539:AP540"/>
    <mergeCell ref="I542:P543"/>
    <mergeCell ref="R542:U543"/>
    <mergeCell ref="W542:AG543"/>
    <mergeCell ref="B545:H545"/>
    <mergeCell ref="I545:N545"/>
    <mergeCell ref="O545:P545"/>
    <mergeCell ref="R545:U545"/>
    <mergeCell ref="Z545:AE545"/>
    <mergeCell ref="AF545:AG545"/>
    <mergeCell ref="B547:H547"/>
    <mergeCell ref="I547:N547"/>
    <mergeCell ref="O547:P547"/>
    <mergeCell ref="R547:U547"/>
    <mergeCell ref="Z547:AE547"/>
    <mergeCell ref="B517:O517"/>
    <mergeCell ref="Q517:V517"/>
    <mergeCell ref="W517:X517"/>
    <mergeCell ref="B551:AJ551"/>
    <mergeCell ref="AK551:AN551"/>
    <mergeCell ref="AO551:AP551"/>
    <mergeCell ref="AG537:AN537"/>
    <mergeCell ref="AO537:AP537"/>
    <mergeCell ref="AF547:AG547"/>
    <mergeCell ref="B549:H549"/>
    <mergeCell ref="I549:N549"/>
    <mergeCell ref="O549:P549"/>
    <mergeCell ref="R549:U549"/>
    <mergeCell ref="Z549:AE549"/>
    <mergeCell ref="AF549:AG549"/>
    <mergeCell ref="AE535:AF535"/>
    <mergeCell ref="I533:N533"/>
    <mergeCell ref="O533:P533"/>
    <mergeCell ref="R533:U533"/>
    <mergeCell ref="Y533:AD533"/>
    <mergeCell ref="AE533:AF533"/>
    <mergeCell ref="AG535:AN535"/>
    <mergeCell ref="AO535:AP535"/>
    <mergeCell ref="B535:H535"/>
    <mergeCell ref="B511:O511"/>
    <mergeCell ref="Q511:V511"/>
    <mergeCell ref="W511:X511"/>
    <mergeCell ref="B513:O513"/>
    <mergeCell ref="Q513:V513"/>
    <mergeCell ref="W513:X513"/>
    <mergeCell ref="B515:O515"/>
    <mergeCell ref="Q515:V515"/>
    <mergeCell ref="W515:X515"/>
    <mergeCell ref="I535:N535"/>
    <mergeCell ref="O535:P535"/>
    <mergeCell ref="R535:U535"/>
    <mergeCell ref="Y535:AD535"/>
    <mergeCell ref="I531:P531"/>
    <mergeCell ref="R531:U531"/>
    <mergeCell ref="V531:AF531"/>
    <mergeCell ref="AG531:AP531"/>
    <mergeCell ref="B533:H533"/>
    <mergeCell ref="AG533:AN533"/>
    <mergeCell ref="AO533:AP533"/>
    <mergeCell ref="B519:AP519"/>
    <mergeCell ref="B493:AJ493"/>
    <mergeCell ref="AK493:AN493"/>
    <mergeCell ref="AO493:AP493"/>
    <mergeCell ref="B495:AP495"/>
    <mergeCell ref="B497:O497"/>
    <mergeCell ref="Q497:V497"/>
    <mergeCell ref="W497:X497"/>
    <mergeCell ref="B499:O499"/>
    <mergeCell ref="Q499:V499"/>
    <mergeCell ref="W499:X499"/>
    <mergeCell ref="B501:O501"/>
    <mergeCell ref="Q501:V501"/>
    <mergeCell ref="W501:X501"/>
    <mergeCell ref="B503:O503"/>
    <mergeCell ref="Q503:V503"/>
    <mergeCell ref="W503:X503"/>
    <mergeCell ref="B505:O505"/>
    <mergeCell ref="Q505:V505"/>
    <mergeCell ref="W505:X505"/>
    <mergeCell ref="B507:O507"/>
    <mergeCell ref="Q507:V507"/>
    <mergeCell ref="W507:X507"/>
    <mergeCell ref="B509:AP509"/>
    <mergeCell ref="B429:E429"/>
    <mergeCell ref="I429:N429"/>
    <mergeCell ref="S429:V429"/>
    <mergeCell ref="AF429:AK429"/>
    <mergeCell ref="AF431:AK431"/>
    <mergeCell ref="AL431:AM431"/>
    <mergeCell ref="B433:E433"/>
    <mergeCell ref="I433:N433"/>
    <mergeCell ref="S433:V433"/>
    <mergeCell ref="AF433:AK433"/>
    <mergeCell ref="AL433:AM433"/>
    <mergeCell ref="AL429:AM429"/>
    <mergeCell ref="B431:E431"/>
    <mergeCell ref="I431:N431"/>
    <mergeCell ref="S431:V431"/>
    <mergeCell ref="B425:F425"/>
    <mergeCell ref="I425:Q425"/>
    <mergeCell ref="S425:V425"/>
    <mergeCell ref="X425:AN425"/>
    <mergeCell ref="B427:E427"/>
    <mergeCell ref="I427:N427"/>
    <mergeCell ref="S427:V427"/>
    <mergeCell ref="AF427:AK427"/>
    <mergeCell ref="AL427:AM427"/>
    <mergeCell ref="B422:AP423"/>
    <mergeCell ref="B397:O397"/>
    <mergeCell ref="Q397:V397"/>
    <mergeCell ref="W397:X397"/>
    <mergeCell ref="B399:O399"/>
    <mergeCell ref="Q399:V399"/>
    <mergeCell ref="W399:X399"/>
    <mergeCell ref="B403:G403"/>
    <mergeCell ref="H403:I403"/>
    <mergeCell ref="B405:AP405"/>
    <mergeCell ref="B407:O407"/>
    <mergeCell ref="Q407:V407"/>
    <mergeCell ref="W407:X407"/>
    <mergeCell ref="B409:O409"/>
    <mergeCell ref="Q409:V409"/>
    <mergeCell ref="W409:X409"/>
    <mergeCell ref="Q411:V411"/>
    <mergeCell ref="W411:X411"/>
    <mergeCell ref="B411:O411"/>
    <mergeCell ref="Q413:V413"/>
    <mergeCell ref="W413:X413"/>
    <mergeCell ref="B415:AP415"/>
    <mergeCell ref="B417:AP418"/>
    <mergeCell ref="B420:AP421"/>
    <mergeCell ref="B413:O413"/>
    <mergeCell ref="B367:O367"/>
    <mergeCell ref="Q367:T367"/>
    <mergeCell ref="U367:V367"/>
    <mergeCell ref="B369:O369"/>
    <mergeCell ref="Q369:T369"/>
    <mergeCell ref="U369:V369"/>
    <mergeCell ref="B371:O371"/>
    <mergeCell ref="Q371:T371"/>
    <mergeCell ref="U371:V371"/>
    <mergeCell ref="B373:O373"/>
    <mergeCell ref="Q373:T373"/>
    <mergeCell ref="U373:V373"/>
    <mergeCell ref="B375:O375"/>
    <mergeCell ref="Q375:T375"/>
    <mergeCell ref="U375:V375"/>
    <mergeCell ref="B377:O377"/>
    <mergeCell ref="Q377:T377"/>
    <mergeCell ref="B379:O380"/>
    <mergeCell ref="Q380:T380"/>
    <mergeCell ref="U380:V380"/>
    <mergeCell ref="A382:AP382"/>
    <mergeCell ref="B384:AP385"/>
    <mergeCell ref="B389:O389"/>
    <mergeCell ref="B341:O341"/>
    <mergeCell ref="Q341:T341"/>
    <mergeCell ref="B343:O343"/>
    <mergeCell ref="B345:O345"/>
    <mergeCell ref="Q345:T345"/>
    <mergeCell ref="B393:O393"/>
    <mergeCell ref="Q393:V393"/>
    <mergeCell ref="W393:X393"/>
    <mergeCell ref="B395:O395"/>
    <mergeCell ref="Q395:V395"/>
    <mergeCell ref="W395:X395"/>
    <mergeCell ref="Q389:V389"/>
    <mergeCell ref="W389:X389"/>
    <mergeCell ref="B391:O391"/>
    <mergeCell ref="Q391:V391"/>
    <mergeCell ref="W391:X391"/>
    <mergeCell ref="B387:AP387"/>
    <mergeCell ref="B284:AP284"/>
    <mergeCell ref="B287:AP299"/>
    <mergeCell ref="A301:AP301"/>
    <mergeCell ref="B303:AP303"/>
    <mergeCell ref="C305:AP305"/>
    <mergeCell ref="U377:V377"/>
    <mergeCell ref="C310:AP310"/>
    <mergeCell ref="C312:AP312"/>
    <mergeCell ref="C314:AP314"/>
    <mergeCell ref="C316:AP316"/>
    <mergeCell ref="J318:AP318"/>
    <mergeCell ref="C322:AP322"/>
    <mergeCell ref="C324:AP324"/>
    <mergeCell ref="B326:AP326"/>
    <mergeCell ref="B328:E328"/>
    <mergeCell ref="Q363:T363"/>
    <mergeCell ref="U363:V363"/>
    <mergeCell ref="B365:O365"/>
    <mergeCell ref="Q365:T365"/>
    <mergeCell ref="U365:V365"/>
    <mergeCell ref="B330:AP330"/>
    <mergeCell ref="B332:E332"/>
    <mergeCell ref="B335:AP335"/>
    <mergeCell ref="B339:AP339"/>
    <mergeCell ref="C208:AP208"/>
    <mergeCell ref="B211:AP213"/>
    <mergeCell ref="C215:AP215"/>
    <mergeCell ref="C216:D216"/>
    <mergeCell ref="E216:AA216"/>
    <mergeCell ref="B353:AP353"/>
    <mergeCell ref="B355:E355"/>
    <mergeCell ref="B357:AP357"/>
    <mergeCell ref="B169:O169"/>
    <mergeCell ref="Q169:AK169"/>
    <mergeCell ref="AM169:AP169"/>
    <mergeCell ref="B171:O171"/>
    <mergeCell ref="Q171:T171"/>
    <mergeCell ref="V171:AP171"/>
    <mergeCell ref="Q343:T343"/>
    <mergeCell ref="C258:AP258"/>
    <mergeCell ref="C260:AP260"/>
    <mergeCell ref="B262:AP262"/>
    <mergeCell ref="C265:E265"/>
    <mergeCell ref="J265:L265"/>
    <mergeCell ref="C267:AP267"/>
    <mergeCell ref="B269:AP269"/>
    <mergeCell ref="B271:AP281"/>
    <mergeCell ref="B283:AP283"/>
    <mergeCell ref="B182:AP182"/>
    <mergeCell ref="C184:AP184"/>
    <mergeCell ref="D186:AP191"/>
    <mergeCell ref="D193:AP195"/>
    <mergeCell ref="C197:AP197"/>
    <mergeCell ref="B199:AP199"/>
    <mergeCell ref="B201:AP202"/>
    <mergeCell ref="B204:AP204"/>
    <mergeCell ref="C206:AP206"/>
    <mergeCell ref="B127:O127"/>
    <mergeCell ref="Q127:AP127"/>
    <mergeCell ref="B129:AP130"/>
    <mergeCell ref="C132:G132"/>
    <mergeCell ref="C134:G134"/>
    <mergeCell ref="B136:AP136"/>
    <mergeCell ref="B140:AP140"/>
    <mergeCell ref="AD142:AP142"/>
    <mergeCell ref="C144:AP144"/>
    <mergeCell ref="B148:AP148"/>
    <mergeCell ref="C150:AP150"/>
    <mergeCell ref="C152:AP152"/>
    <mergeCell ref="B154:AP155"/>
    <mergeCell ref="C157:AP157"/>
    <mergeCell ref="C159:AP159"/>
    <mergeCell ref="B162:AP162"/>
    <mergeCell ref="B164:O164"/>
    <mergeCell ref="Q164:AP165"/>
    <mergeCell ref="B88:AP88"/>
    <mergeCell ref="B90:O90"/>
    <mergeCell ref="Q90:AP90"/>
    <mergeCell ref="Q94:AP94"/>
    <mergeCell ref="B167:O167"/>
    <mergeCell ref="C105:AP105"/>
    <mergeCell ref="B107:AP107"/>
    <mergeCell ref="C111:AP111"/>
    <mergeCell ref="C113:AP113"/>
    <mergeCell ref="B115:AP115"/>
    <mergeCell ref="B117:O117"/>
    <mergeCell ref="Q117:AP117"/>
    <mergeCell ref="B119:O119"/>
    <mergeCell ref="Q119:AK119"/>
    <mergeCell ref="AM119:AP119"/>
    <mergeCell ref="B108:AP110"/>
    <mergeCell ref="Q123:AP123"/>
    <mergeCell ref="B125:O125"/>
    <mergeCell ref="Q125:AP125"/>
    <mergeCell ref="B121:O121"/>
    <mergeCell ref="Q121:T121"/>
    <mergeCell ref="V121:AP121"/>
    <mergeCell ref="B123:O123"/>
    <mergeCell ref="B146:AP146"/>
    <mergeCell ref="B63:O63"/>
    <mergeCell ref="Q63:AK63"/>
    <mergeCell ref="AM63:AP63"/>
    <mergeCell ref="B65:O65"/>
    <mergeCell ref="Q65:T65"/>
    <mergeCell ref="V65:AP65"/>
    <mergeCell ref="B59:AP59"/>
    <mergeCell ref="Q81:AK81"/>
    <mergeCell ref="B86:AP86"/>
    <mergeCell ref="C47:AP47"/>
    <mergeCell ref="B49:AP49"/>
    <mergeCell ref="B51:O51"/>
    <mergeCell ref="Q51:AP51"/>
    <mergeCell ref="B53:O53"/>
    <mergeCell ref="Q53:AK53"/>
    <mergeCell ref="AM53:AP53"/>
    <mergeCell ref="B55:O55"/>
    <mergeCell ref="Q55:T55"/>
    <mergeCell ref="V55:AP55"/>
    <mergeCell ref="B465:AJ465"/>
    <mergeCell ref="AK465:AN465"/>
    <mergeCell ref="AO465:AP465"/>
    <mergeCell ref="B459:E459"/>
    <mergeCell ref="G459:L459"/>
    <mergeCell ref="M459:N459"/>
    <mergeCell ref="P459:S459"/>
    <mergeCell ref="X459:AC459"/>
    <mergeCell ref="AD459:AE459"/>
    <mergeCell ref="B469:AP469"/>
    <mergeCell ref="B471:F472"/>
    <mergeCell ref="I471:P472"/>
    <mergeCell ref="S471:V472"/>
    <mergeCell ref="Y471:AI472"/>
    <mergeCell ref="B474:E474"/>
    <mergeCell ref="I474:N474"/>
    <mergeCell ref="S474:V474"/>
    <mergeCell ref="B491:E491"/>
    <mergeCell ref="G491:L491"/>
    <mergeCell ref="M491:N491"/>
    <mergeCell ref="P491:S491"/>
    <mergeCell ref="X491:AC491"/>
    <mergeCell ref="AD491:AE491"/>
    <mergeCell ref="AB474:AG474"/>
    <mergeCell ref="B476:E476"/>
    <mergeCell ref="B455:E455"/>
    <mergeCell ref="G455:L455"/>
    <mergeCell ref="M455:N455"/>
    <mergeCell ref="P455:S455"/>
    <mergeCell ref="AG455:AJ455"/>
    <mergeCell ref="G450:N451"/>
    <mergeCell ref="P450:S451"/>
    <mergeCell ref="U450:AE451"/>
    <mergeCell ref="B448:AP448"/>
    <mergeCell ref="B435:E435"/>
    <mergeCell ref="I435:N435"/>
    <mergeCell ref="S435:V435"/>
    <mergeCell ref="AF435:AK435"/>
    <mergeCell ref="B173:O173"/>
    <mergeCell ref="B175:O175"/>
    <mergeCell ref="Q175:AK175"/>
    <mergeCell ref="B444:AP447"/>
    <mergeCell ref="B437:E437"/>
    <mergeCell ref="I437:N437"/>
    <mergeCell ref="S437:V437"/>
    <mergeCell ref="AF437:AK437"/>
    <mergeCell ref="AL437:AM437"/>
    <mergeCell ref="AM175:AP175"/>
    <mergeCell ref="C307:AP307"/>
    <mergeCell ref="B309:AP309"/>
    <mergeCell ref="B337:AP337"/>
    <mergeCell ref="B177:O177"/>
    <mergeCell ref="Q177:T177"/>
    <mergeCell ref="V177:AP177"/>
    <mergeCell ref="B179:AP179"/>
    <mergeCell ref="B181:C181"/>
    <mergeCell ref="D181:U181"/>
    <mergeCell ref="V181:AP181"/>
    <mergeCell ref="AH9:AP9"/>
    <mergeCell ref="B401:AP401"/>
    <mergeCell ref="Z744:AA744"/>
    <mergeCell ref="B741:AP741"/>
    <mergeCell ref="B742:AP742"/>
    <mergeCell ref="B744:M744"/>
    <mergeCell ref="O744:P744"/>
    <mergeCell ref="T744:V744"/>
    <mergeCell ref="B673:AP673"/>
    <mergeCell ref="A672:AP672"/>
    <mergeCell ref="B664:O664"/>
    <mergeCell ref="Q664:X664"/>
    <mergeCell ref="Y664:Z664"/>
    <mergeCell ref="B666:O666"/>
    <mergeCell ref="B698:AP698"/>
    <mergeCell ref="B675:AP676"/>
    <mergeCell ref="P678:U682"/>
    <mergeCell ref="W678:AB682"/>
    <mergeCell ref="I476:N476"/>
    <mergeCell ref="S476:V476"/>
    <mergeCell ref="AB476:AG476"/>
    <mergeCell ref="M489:N489"/>
    <mergeCell ref="AL435:AM435"/>
    <mergeCell ref="AF439:AK439"/>
    <mergeCell ref="C39:N39"/>
    <mergeCell ref="Q39:AB39"/>
    <mergeCell ref="AE39:AP39"/>
    <mergeCell ref="X455:AC455"/>
    <mergeCell ref="AD455:AE455"/>
    <mergeCell ref="AD453:AE453"/>
    <mergeCell ref="AG2:AP2"/>
    <mergeCell ref="AH7:AP7"/>
    <mergeCell ref="C263:AP263"/>
    <mergeCell ref="B255:AP255"/>
    <mergeCell ref="B257:AP257"/>
    <mergeCell ref="B20:AP20"/>
    <mergeCell ref="B22:AP23"/>
    <mergeCell ref="B13:AP13"/>
    <mergeCell ref="B6:AP6"/>
    <mergeCell ref="B2:AF4"/>
    <mergeCell ref="H11:I11"/>
    <mergeCell ref="J11:Q11"/>
    <mergeCell ref="J27:AP27"/>
    <mergeCell ref="B27:C27"/>
    <mergeCell ref="D27:I27"/>
    <mergeCell ref="B28:AP28"/>
    <mergeCell ref="B25:AP25"/>
    <mergeCell ref="AH8:AP8"/>
    <mergeCell ref="B43:AP43"/>
    <mergeCell ref="C41:N41"/>
    <mergeCell ref="Q41:AB41"/>
    <mergeCell ref="AE41:AP41"/>
    <mergeCell ref="B92:O92"/>
    <mergeCell ref="Q92:AP92"/>
    <mergeCell ref="B96:O96"/>
    <mergeCell ref="Q96:V96"/>
    <mergeCell ref="W96:X96"/>
    <mergeCell ref="Z96:AE96"/>
    <mergeCell ref="AF96:AG96"/>
    <mergeCell ref="AI96:AN96"/>
    <mergeCell ref="AO96:AP96"/>
    <mergeCell ref="AM81:AP81"/>
    <mergeCell ref="B75:O75"/>
    <mergeCell ref="Q75:AP75"/>
    <mergeCell ref="B77:AP77"/>
    <mergeCell ref="B79:O79"/>
    <mergeCell ref="Q79:AP79"/>
    <mergeCell ref="B81:O81"/>
    <mergeCell ref="B83:O83"/>
    <mergeCell ref="Q83:T83"/>
    <mergeCell ref="V83:AP83"/>
    <mergeCell ref="A85:AP85"/>
    <mergeCell ref="AI10:AP11"/>
    <mergeCell ref="B31:AP31"/>
    <mergeCell ref="B33:AP33"/>
    <mergeCell ref="C35:N35"/>
    <mergeCell ref="B101:AP101"/>
    <mergeCell ref="C103:AP103"/>
    <mergeCell ref="B98:O98"/>
    <mergeCell ref="B94:O94"/>
    <mergeCell ref="C45:AP45"/>
    <mergeCell ref="B67:AP67"/>
    <mergeCell ref="B69:O69"/>
    <mergeCell ref="Q69:AP69"/>
    <mergeCell ref="B71:O71"/>
    <mergeCell ref="Q71:AK71"/>
    <mergeCell ref="AM71:AP71"/>
    <mergeCell ref="B73:O73"/>
    <mergeCell ref="Q73:T73"/>
    <mergeCell ref="V73:AP73"/>
    <mergeCell ref="B57:O57"/>
    <mergeCell ref="B61:O61"/>
    <mergeCell ref="Q61:AP61"/>
    <mergeCell ref="Q35:AB35"/>
    <mergeCell ref="AE35:AP35"/>
    <mergeCell ref="B37:AP37"/>
    <mergeCell ref="AB216:AP216"/>
    <mergeCell ref="C217:AP217"/>
    <mergeCell ref="C218:AP219"/>
    <mergeCell ref="C221:AP221"/>
    <mergeCell ref="B223:AP223"/>
    <mergeCell ref="B225:B226"/>
    <mergeCell ref="C225:AP226"/>
    <mergeCell ref="C228:AP228"/>
    <mergeCell ref="B230:AP230"/>
    <mergeCell ref="C232:W232"/>
    <mergeCell ref="AD232:AP232"/>
    <mergeCell ref="AD234:AP234"/>
    <mergeCell ref="AD236:AP236"/>
    <mergeCell ref="C238:AP238"/>
    <mergeCell ref="B240:AP240"/>
    <mergeCell ref="C242:AP242"/>
    <mergeCell ref="C244:AP244"/>
    <mergeCell ref="B246:AP246"/>
    <mergeCell ref="B247:AP247"/>
    <mergeCell ref="C249:AP249"/>
    <mergeCell ref="C251:AP251"/>
    <mergeCell ref="C252:D252"/>
    <mergeCell ref="E252:AA252"/>
    <mergeCell ref="AB252:AP252"/>
    <mergeCell ref="B453:E453"/>
    <mergeCell ref="G453:L453"/>
    <mergeCell ref="M453:N453"/>
    <mergeCell ref="P453:S453"/>
    <mergeCell ref="AG453:AJ453"/>
    <mergeCell ref="X453:AC453"/>
    <mergeCell ref="B450:E451"/>
    <mergeCell ref="B320:AP320"/>
    <mergeCell ref="B359:E359"/>
    <mergeCell ref="B361:AP361"/>
    <mergeCell ref="B363:O363"/>
    <mergeCell ref="AL439:AM439"/>
    <mergeCell ref="B441:E441"/>
    <mergeCell ref="I441:N441"/>
    <mergeCell ref="AF441:AK441"/>
    <mergeCell ref="AL441:AM441"/>
    <mergeCell ref="B439:E439"/>
    <mergeCell ref="I439:N439"/>
    <mergeCell ref="C736:AP736"/>
    <mergeCell ref="B463:E463"/>
    <mergeCell ref="G463:L463"/>
    <mergeCell ref="M463:N463"/>
    <mergeCell ref="P463:S463"/>
    <mergeCell ref="X463:AC463"/>
    <mergeCell ref="AD463:AE463"/>
    <mergeCell ref="AG463:AJ463"/>
    <mergeCell ref="B596:AP597"/>
    <mergeCell ref="B700:AP701"/>
    <mergeCell ref="B521:AP523"/>
    <mergeCell ref="B641:AP644"/>
    <mergeCell ref="B579:O579"/>
    <mergeCell ref="Q579:V579"/>
    <mergeCell ref="W579:X579"/>
    <mergeCell ref="B478:E478"/>
    <mergeCell ref="P489:S489"/>
    <mergeCell ref="X489:AC489"/>
    <mergeCell ref="B489:E489"/>
    <mergeCell ref="G489:L489"/>
    <mergeCell ref="AG491:AJ491"/>
    <mergeCell ref="A466:AP466"/>
    <mergeCell ref="A467:AP467"/>
    <mergeCell ref="B468:AP468"/>
    <mergeCell ref="AD489:AE489"/>
    <mergeCell ref="AG489:AJ489"/>
    <mergeCell ref="B480:AP483"/>
    <mergeCell ref="I478:N478"/>
    <mergeCell ref="S478:V478"/>
    <mergeCell ref="AB478:AG478"/>
    <mergeCell ref="B484:AP484"/>
    <mergeCell ref="B486:E487"/>
    <mergeCell ref="G486:N487"/>
    <mergeCell ref="P486:S487"/>
    <mergeCell ref="U486:AE487"/>
    <mergeCell ref="AG486:AO487"/>
    <mergeCell ref="B15:AP18"/>
    <mergeCell ref="AG459:AJ459"/>
    <mergeCell ref="B461:E461"/>
    <mergeCell ref="G461:L461"/>
    <mergeCell ref="M461:N461"/>
    <mergeCell ref="P461:S461"/>
    <mergeCell ref="X461:AC461"/>
    <mergeCell ref="AD461:AE461"/>
    <mergeCell ref="AG461:AJ461"/>
    <mergeCell ref="C253:AP253"/>
    <mergeCell ref="B457:E457"/>
    <mergeCell ref="G457:L457"/>
    <mergeCell ref="M457:N457"/>
    <mergeCell ref="P457:S457"/>
    <mergeCell ref="X457:AC457"/>
    <mergeCell ref="AD457:AE457"/>
    <mergeCell ref="AG457:AJ457"/>
    <mergeCell ref="AG450:AO451"/>
    <mergeCell ref="S439:V439"/>
    <mergeCell ref="S441:V441"/>
    <mergeCell ref="B347:O348"/>
    <mergeCell ref="Q348:T348"/>
    <mergeCell ref="B350:O351"/>
    <mergeCell ref="Q351:T351"/>
  </mergeCells>
  <dataValidations count="15">
    <dataValidation type="whole" operator="greaterThanOrEqual" allowBlank="1" showInputMessage="1" showErrorMessage="1" error="De waarde die u invult, moet een geheel getal zijn." sqref="Q96:V96 Z96:AE96 AI96:AN96 Q625:V625 B332:E332 Q341:T341 Q343:T343 Q348:T348 B355:E355 B359:E359 Q363:T363 Q365:T365 Q367:T367 Q369:T369 Q371:T371 Q373:T373 Q375:T375 Q377:T377 B328:E328 I429:N429 I431:N431 I433:N433 M436 I437:N437 I435:N435 I439:N439 I441:N441 G453:L453 Q575:V575 I474:N474 I476:N476 I478:N478 G489:L489 G491:L491 Q497:V497 Q499:V499 Q501:V501 Q503:V503 T504 Q505:V505 Q507:V507 Q511:V511 Q513:V513 Q515:V515 Q517:V517 I533:N533 I535:N535 I537:N537 I545:N545 I547:N547 I549:N549 Q563:V563 Q565:V565 Q567:V567 Q569:V569 I427:N427 Q577:V577 Q579:V579 Q581:V581 Q609:V609 Q611:V611 Q613:V613 Q619:V619 Q621:V621 Q623:V623 G455:L455" xr:uid="{675399F1-030C-4EBF-93F4-E1C7B3E0D07D}">
      <formula1>0</formula1>
    </dataValidation>
    <dataValidation type="whole" allowBlank="1" showInputMessage="1" showErrorMessage="1" error="De waarde die u invult, moet tussen 0000 en 9999 liggen." sqref="R533:U533 R535:U535 R537:U537 R545:U545 R547:U547 R549:U549 S474:V474 S476:V476 S478:V478 P489:S489 P491:S491 P453:S453 S441:V441 S427:V427 V426 T426 S429:V429 S431:V431 S433:V433 S435:V435 S437:V437 S439:V439 P455:S455 P457:S457 P459:S459 P461:S461 P463:S463" xr:uid="{AF980B13-CAAB-4015-94CF-CDC0245DEE9A}">
      <formula1>0</formula1>
      <formula2>9999</formula2>
    </dataValidation>
    <dataValidation type="decimal" operator="greaterThanOrEqual" allowBlank="1" showInputMessage="1" showErrorMessage="1" error="De waarde die u invult, moet groter of gelijk aan nul zijn." sqref="B633:I633 Q646:X646 Q662:X662 Q664:X664 Q666:X666 Q668:X668 Z619:AG619 Z621:AG621 Z623:AG623 Z625:AG625 Z609:AG609 Z611:AG611 Z563:AG563 Z565:AG565 AF566 Z567:AG567 Z569:AG569 AG533:AN533 AG535:AN535" xr:uid="{C93D11B8-6B49-4E79-84A3-27A6CBF21267}">
      <formula1>0</formula1>
    </dataValidation>
    <dataValidation type="whole" allowBlank="1" showInputMessage="1" showErrorMessage="1" error="De waarde die u invult, moet tussen 1000 en 9999 liggen." sqref="Q171:T171 Q55:T55 Q121:T121 Q83:T83 Q73:T73 Q65:T65 Q177:T180 Q182:T197" xr:uid="{08FFA422-E74D-49C9-A116-19DF55D0C430}">
      <formula1>1000</formula1>
      <formula2>9999</formula2>
    </dataValidation>
    <dataValidation allowBlank="1" showInputMessage="1" showErrorMessage="1" error="De waarde die u invult, moet tussen 0 en 9 liggen." sqref="I134:P134" xr:uid="{F9918814-DC5B-47D5-8A8F-8588417073E3}"/>
    <dataValidation type="whole" allowBlank="1" showInputMessage="1" showErrorMessage="1" error="De waarde die u invult, moet tussen 0000 en 9999 liggen." sqref="AD98:AG98 M265:P265 AB744:AE744" xr:uid="{B7FB40A7-7C9E-4513-A52C-D3B28373C797}">
      <formula1>0</formula1>
      <formula2>9</formula2>
    </dataValidation>
    <dataValidation type="whole" allowBlank="1" showInputMessage="1" showErrorMessage="1" error="De waarde die inult, moet tussen 0 en 2 liggen." sqref="Z98" xr:uid="{18161696-5882-459E-9FFC-D6796911973A}">
      <formula1>0</formula1>
      <formula2>2</formula2>
    </dataValidation>
    <dataValidation type="whole" allowBlank="1" showInputMessage="1" showErrorMessage="1" error="De waarde die inult, moet tussen 0 en 9 liggen." sqref="T98" xr:uid="{B8F46EBE-51CA-4B41-9771-B94BFA14F13B}">
      <formula1>0</formula1>
      <formula2>9</formula2>
    </dataValidation>
    <dataValidation type="whole" allowBlank="1" showInputMessage="1" showErrorMessage="1" error="De waarde die u invult, moet tussen 0 en 3 liggen." sqref="S98" xr:uid="{80A32BC3-C2AC-4BAA-AD44-4E2D74F28762}">
      <formula1>0</formula1>
      <formula2>3</formula2>
    </dataValidation>
    <dataValidation type="whole" allowBlank="1" showInputMessage="1" showErrorMessage="1" error="De waarde die u invult, moet tussen nul en één liggen." sqref="Q744" xr:uid="{926C7BF6-D401-4D23-A8E7-1C7B15A725A7}">
      <formula1>0</formula1>
      <formula2>3</formula2>
    </dataValidation>
    <dataValidation type="whole" allowBlank="1" showInputMessage="1" showErrorMessage="1" error="De waarde die u invult, moet tussen 0 en 1 liggen." sqref="W744 G265 Y98" xr:uid="{2DD94DC1-2C4C-45A2-9838-A46E9C634370}">
      <formula1>0</formula1>
      <formula2>1</formula2>
    </dataValidation>
    <dataValidation type="whole" operator="greaterThanOrEqual" allowBlank="1" showInputMessage="1" showErrorMessage="1" sqref="T374 Q342:T342" xr:uid="{D9A15695-5A8C-4C2C-B36A-B701CFA805D3}">
      <formula1>0</formula1>
    </dataValidation>
    <dataValidation type="whole" allowBlank="1" showInputMessage="1" showErrorMessage="1" error="De waarde die u invult, moet tussen 0 en 9 liggen." sqref="R744 Q57:T57 V57:X57 Z57:AB57 X744 B138:E138 G138:I138 K138:M138 H265 K132:X132" xr:uid="{82742051-88E2-46A0-A3CB-D03F6293F1DA}">
      <formula1>0</formula1>
      <formula2>9</formula2>
    </dataValidation>
    <dataValidation type="decimal" operator="greaterThanOrEqual" allowBlank="1" showInputMessage="1" showErrorMessage="1" error="De af te breken oppervlakte kan nooit groter zijn dan de bebouwde oppervlakte" sqref="AK493:AN493" xr:uid="{6B56C251-03A8-4754-A8BB-81FA3F5BF19F}">
      <formula1>0</formula1>
    </dataValidation>
    <dataValidation type="whole" operator="greaterThanOrEqual" allowBlank="1" showInputMessage="1" showErrorMessage="1" error="Het aantal dat u invult, mag enkel gehele getallen bevatten." sqref="G457:L457 G459:L459 G461:L461 G463:L463" xr:uid="{61800332-63BA-4532-B833-990FF75C2E7D}">
      <formula1>0</formula1>
    </dataValidation>
  </dataValidations>
  <hyperlinks>
    <hyperlink ref="B11" r:id="rId1" xr:uid="{ABF6D400-4965-49B7-A4D4-FB063C111A89}"/>
    <hyperlink ref="J11" r:id="rId2" xr:uid="{0C1F32CD-0364-461F-9BBD-0DBE917CAB7D}"/>
    <hyperlink ref="B759" r:id="rId3" xr:uid="{BB501049-7D58-4949-9F16-6B3AB9B05769}"/>
    <hyperlink ref="D27" r:id="rId4" xr:uid="{704739B3-8291-4DEE-AF64-40AF7E833E27}"/>
    <hyperlink ref="D181" r:id="rId5" xr:uid="{6B1C53A5-6A54-4B9D-9506-DBD711B59037}"/>
    <hyperlink ref="E216" r:id="rId6" xr:uid="{BB9F0B8E-2004-45B6-BA6E-911F887A5EC1}"/>
    <hyperlink ref="E252" r:id="rId7" xr:uid="{A5EA10D2-B99D-4D39-80A4-6B43F8014BF5}"/>
  </hyperlinks>
  <pageMargins left="0.23622047244094491" right="0.23622047244094491" top="0.74803149606299213" bottom="0.74803149606299213" header="0.31496062992125984" footer="0.31496062992125984"/>
  <pageSetup paperSize="9" orientation="portrait" r:id="rId8"/>
  <headerFooter>
    <oddFooter>&amp;LSubsidieaanvraag voor de aankoop van een gebouw voor het buitengewoon basisonderwijs&amp;Rpagina &amp;P van  &amp;N</oddFooter>
  </headerFooter>
  <rowBreaks count="15" manualBreakCount="15">
    <brk id="58" max="16383" man="1"/>
    <brk id="114" max="16383" man="1"/>
    <brk id="254" max="16383" man="1"/>
    <brk id="308" max="16383" man="1"/>
    <brk id="360" max="16383" man="1"/>
    <brk id="414" max="16383" man="1"/>
    <brk id="479" max="16383" man="1"/>
    <brk id="550" max="16383" man="1"/>
    <brk id="626" max="16383" man="1"/>
    <brk id="168" man="1"/>
    <brk id="390" man="1"/>
    <brk id="317" man="1"/>
    <brk id="78" man="1"/>
    <brk id="672" max="16383" man="1"/>
    <brk id="738"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32</xdr:row>
                    <xdr:rowOff>167640</xdr:rowOff>
                  </from>
                  <to>
                    <xdr:col>2</xdr:col>
                    <xdr:colOff>30480</xdr:colOff>
                    <xdr:row>35</xdr:row>
                    <xdr:rowOff>15240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32</xdr:row>
                    <xdr:rowOff>182880</xdr:rowOff>
                  </from>
                  <to>
                    <xdr:col>16</xdr:col>
                    <xdr:colOff>38100</xdr:colOff>
                    <xdr:row>35</xdr:row>
                    <xdr:rowOff>15240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32</xdr:row>
                    <xdr:rowOff>190500</xdr:rowOff>
                  </from>
                  <to>
                    <xdr:col>30</xdr:col>
                    <xdr:colOff>68580</xdr:colOff>
                    <xdr:row>35</xdr:row>
                    <xdr:rowOff>15240</xdr:rowOff>
                  </to>
                </anchor>
              </controlPr>
            </control>
          </mc:Choice>
        </mc:AlternateContent>
        <mc:AlternateContent xmlns:mc="http://schemas.openxmlformats.org/markup-compatibility/2006">
          <mc:Choice Requires="x14">
            <control shapeId="1029" r:id="rId14" name="RB_Diko_True">
              <controlPr defaultSize="0" autoFill="0" autoLine="0" autoPict="0">
                <anchor moveWithCells="1">
                  <from>
                    <xdr:col>0</xdr:col>
                    <xdr:colOff>160020</xdr:colOff>
                    <xdr:row>42</xdr:row>
                    <xdr:rowOff>167640</xdr:rowOff>
                  </from>
                  <to>
                    <xdr:col>2</xdr:col>
                    <xdr:colOff>60960</xdr:colOff>
                    <xdr:row>46</xdr:row>
                    <xdr:rowOff>7620</xdr:rowOff>
                  </to>
                </anchor>
              </controlPr>
            </control>
          </mc:Choice>
        </mc:AlternateContent>
        <mc:AlternateContent xmlns:mc="http://schemas.openxmlformats.org/markup-compatibility/2006">
          <mc:Choice Requires="x14">
            <control shapeId="1030" r:id="rId15" name="RB_Diko_False">
              <controlPr defaultSize="0" autoFill="0" autoLine="0" autoPict="0">
                <anchor moveWithCells="1">
                  <from>
                    <xdr:col>0</xdr:col>
                    <xdr:colOff>160020</xdr:colOff>
                    <xdr:row>45</xdr:row>
                    <xdr:rowOff>7620</xdr:rowOff>
                  </from>
                  <to>
                    <xdr:col>2</xdr:col>
                    <xdr:colOff>68580</xdr:colOff>
                    <xdr:row>47</xdr:row>
                    <xdr:rowOff>22860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144780</xdr:colOff>
                    <xdr:row>147</xdr:row>
                    <xdr:rowOff>350520</xdr:rowOff>
                  </from>
                  <to>
                    <xdr:col>2</xdr:col>
                    <xdr:colOff>91440</xdr:colOff>
                    <xdr:row>149</xdr:row>
                    <xdr:rowOff>160020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152400</xdr:colOff>
                    <xdr:row>149</xdr:row>
                    <xdr:rowOff>152400</xdr:rowOff>
                  </from>
                  <to>
                    <xdr:col>2</xdr:col>
                    <xdr:colOff>60960</xdr:colOff>
                    <xdr:row>151</xdr:row>
                    <xdr:rowOff>182880</xdr:rowOff>
                  </to>
                </anchor>
              </controlPr>
            </control>
          </mc:Choice>
        </mc:AlternateContent>
        <mc:AlternateContent xmlns:mc="http://schemas.openxmlformats.org/markup-compatibility/2006">
          <mc:Choice Requires="x14">
            <control shapeId="1033" r:id="rId18" name="RB_BeschikSchoolgebVrij_True">
              <controlPr defaultSize="0" autoFill="0" autoLine="0" autoPict="0">
                <anchor moveWithCells="1">
                  <from>
                    <xdr:col>0</xdr:col>
                    <xdr:colOff>152400</xdr:colOff>
                    <xdr:row>154</xdr:row>
                    <xdr:rowOff>182880</xdr:rowOff>
                  </from>
                  <to>
                    <xdr:col>2</xdr:col>
                    <xdr:colOff>83820</xdr:colOff>
                    <xdr:row>157</xdr:row>
                    <xdr:rowOff>7620</xdr:rowOff>
                  </to>
                </anchor>
              </controlPr>
            </control>
          </mc:Choice>
        </mc:AlternateContent>
        <mc:AlternateContent xmlns:mc="http://schemas.openxmlformats.org/markup-compatibility/2006">
          <mc:Choice Requires="x14">
            <control shapeId="1034" r:id="rId19" name="RB_BeschikSchoolgebVrij_False">
              <controlPr defaultSize="0" autoFill="0" autoLine="0" autoPict="0">
                <anchor moveWithCells="1">
                  <from>
                    <xdr:col>0</xdr:col>
                    <xdr:colOff>152400</xdr:colOff>
                    <xdr:row>156</xdr:row>
                    <xdr:rowOff>144780</xdr:rowOff>
                  </from>
                  <to>
                    <xdr:col>2</xdr:col>
                    <xdr:colOff>22860</xdr:colOff>
                    <xdr:row>160</xdr:row>
                    <xdr:rowOff>0</xdr:rowOff>
                  </to>
                </anchor>
              </controlPr>
            </control>
          </mc:Choice>
        </mc:AlternateContent>
        <mc:AlternateContent xmlns:mc="http://schemas.openxmlformats.org/markup-compatibility/2006">
          <mc:Choice Requires="x14">
            <control shapeId="1035" r:id="rId20" name="RB_Prov_Ant">
              <controlPr defaultSize="0" autoFill="0" autoLine="0" autoPict="0">
                <anchor moveWithCells="1">
                  <from>
                    <xdr:col>0</xdr:col>
                    <xdr:colOff>167640</xdr:colOff>
                    <xdr:row>36</xdr:row>
                    <xdr:rowOff>167640</xdr:rowOff>
                  </from>
                  <to>
                    <xdr:col>2</xdr:col>
                    <xdr:colOff>60960</xdr:colOff>
                    <xdr:row>40</xdr:row>
                    <xdr:rowOff>22860</xdr:rowOff>
                  </to>
                </anchor>
              </controlPr>
            </control>
          </mc:Choice>
        </mc:AlternateContent>
        <mc:AlternateContent xmlns:mc="http://schemas.openxmlformats.org/markup-compatibility/2006">
          <mc:Choice Requires="x14">
            <control shapeId="1037" r:id="rId21" name="RB_Prov_BHG">
              <controlPr defaultSize="0" autoFill="0" autoLine="0" autoPict="0">
                <anchor moveWithCells="1">
                  <from>
                    <xdr:col>0</xdr:col>
                    <xdr:colOff>160020</xdr:colOff>
                    <xdr:row>39</xdr:row>
                    <xdr:rowOff>7620</xdr:rowOff>
                  </from>
                  <to>
                    <xdr:col>2</xdr:col>
                    <xdr:colOff>60960</xdr:colOff>
                    <xdr:row>40</xdr:row>
                    <xdr:rowOff>175260</xdr:rowOff>
                  </to>
                </anchor>
              </controlPr>
            </control>
          </mc:Choice>
        </mc:AlternateContent>
        <mc:AlternateContent xmlns:mc="http://schemas.openxmlformats.org/markup-compatibility/2006">
          <mc:Choice Requires="x14">
            <control shapeId="1038" r:id="rId22" name="RB_Prov_Lim">
              <controlPr defaultSize="0" autoFill="0" autoLine="0" autoPict="0">
                <anchor moveWithCells="1">
                  <from>
                    <xdr:col>14</xdr:col>
                    <xdr:colOff>106680</xdr:colOff>
                    <xdr:row>38</xdr:row>
                    <xdr:rowOff>0</xdr:rowOff>
                  </from>
                  <to>
                    <xdr:col>16</xdr:col>
                    <xdr:colOff>53340</xdr:colOff>
                    <xdr:row>38</xdr:row>
                    <xdr:rowOff>182880</xdr:rowOff>
                  </to>
                </anchor>
              </controlPr>
            </control>
          </mc:Choice>
        </mc:AlternateContent>
        <mc:AlternateContent xmlns:mc="http://schemas.openxmlformats.org/markup-compatibility/2006">
          <mc:Choice Requires="x14">
            <control shapeId="1039" r:id="rId23" name="RB_Prov_OV">
              <controlPr defaultSize="0" autoFill="0" autoLine="0" autoPict="0">
                <anchor moveWithCells="1">
                  <from>
                    <xdr:col>14</xdr:col>
                    <xdr:colOff>106680</xdr:colOff>
                    <xdr:row>38</xdr:row>
                    <xdr:rowOff>167640</xdr:rowOff>
                  </from>
                  <to>
                    <xdr:col>16</xdr:col>
                    <xdr:colOff>68580</xdr:colOff>
                    <xdr:row>40</xdr:row>
                    <xdr:rowOff>175260</xdr:rowOff>
                  </to>
                </anchor>
              </controlPr>
            </control>
          </mc:Choice>
        </mc:AlternateContent>
        <mc:AlternateContent xmlns:mc="http://schemas.openxmlformats.org/markup-compatibility/2006">
          <mc:Choice Requires="x14">
            <control shapeId="1040" r:id="rId24" name="RB_Prov_VB">
              <controlPr defaultSize="0" autoFill="0" autoLine="0" autoPict="0">
                <anchor moveWithCells="1">
                  <from>
                    <xdr:col>28</xdr:col>
                    <xdr:colOff>106680</xdr:colOff>
                    <xdr:row>37</xdr:row>
                    <xdr:rowOff>7620</xdr:rowOff>
                  </from>
                  <to>
                    <xdr:col>30</xdr:col>
                    <xdr:colOff>68580</xdr:colOff>
                    <xdr:row>38</xdr:row>
                    <xdr:rowOff>182880</xdr:rowOff>
                  </to>
                </anchor>
              </controlPr>
            </control>
          </mc:Choice>
        </mc:AlternateContent>
        <mc:AlternateContent xmlns:mc="http://schemas.openxmlformats.org/markup-compatibility/2006">
          <mc:Choice Requires="x14">
            <control shapeId="1041" r:id="rId25" name="RB_Prov_WV">
              <controlPr defaultSize="0" autoFill="0" autoLine="0" autoPict="0">
                <anchor moveWithCells="1">
                  <from>
                    <xdr:col>28</xdr:col>
                    <xdr:colOff>106680</xdr:colOff>
                    <xdr:row>38</xdr:row>
                    <xdr:rowOff>182880</xdr:rowOff>
                  </from>
                  <to>
                    <xdr:col>30</xdr:col>
                    <xdr:colOff>22860</xdr:colOff>
                    <xdr:row>40</xdr:row>
                    <xdr:rowOff>175260</xdr:rowOff>
                  </to>
                </anchor>
              </controlPr>
            </control>
          </mc:Choice>
        </mc:AlternateContent>
        <mc:AlternateContent xmlns:mc="http://schemas.openxmlformats.org/markup-compatibility/2006">
          <mc:Choice Requires="x14">
            <control shapeId="1042" r:id="rId26" name="RB_Samen_Met_Andere_IM_True">
              <controlPr defaultSize="0" autoFill="0" autoLine="0" autoPict="0">
                <anchor moveWithCells="1">
                  <from>
                    <xdr:col>0</xdr:col>
                    <xdr:colOff>167640</xdr:colOff>
                    <xdr:row>100</xdr:row>
                    <xdr:rowOff>167640</xdr:rowOff>
                  </from>
                  <to>
                    <xdr:col>3</xdr:col>
                    <xdr:colOff>0</xdr:colOff>
                    <xdr:row>104</xdr:row>
                    <xdr:rowOff>7620</xdr:rowOff>
                  </to>
                </anchor>
              </controlPr>
            </control>
          </mc:Choice>
        </mc:AlternateContent>
        <mc:AlternateContent xmlns:mc="http://schemas.openxmlformats.org/markup-compatibility/2006">
          <mc:Choice Requires="x14">
            <control shapeId="1043" r:id="rId27" name="RB_Samen_Met_Andere_IM_False">
              <controlPr defaultSize="0" autoFill="0" autoLine="0" autoPict="0">
                <anchor moveWithCells="1">
                  <from>
                    <xdr:col>0</xdr:col>
                    <xdr:colOff>167640</xdr:colOff>
                    <xdr:row>102</xdr:row>
                    <xdr:rowOff>144780</xdr:rowOff>
                  </from>
                  <to>
                    <xdr:col>2</xdr:col>
                    <xdr:colOff>76200</xdr:colOff>
                    <xdr:row>105</xdr:row>
                    <xdr:rowOff>22860</xdr:rowOff>
                  </to>
                </anchor>
              </controlPr>
            </control>
          </mc:Choice>
        </mc:AlternateContent>
        <mc:AlternateContent xmlns:mc="http://schemas.openxmlformats.org/markup-compatibility/2006">
          <mc:Choice Requires="x14">
            <control shapeId="1044" r:id="rId28" name="RB_CoordinerendeMacht_True">
              <controlPr defaultSize="0" autoFill="0" autoLine="0" autoPict="0">
                <anchor moveWithCells="1">
                  <from>
                    <xdr:col>0</xdr:col>
                    <xdr:colOff>160020</xdr:colOff>
                    <xdr:row>109</xdr:row>
                    <xdr:rowOff>182880</xdr:rowOff>
                  </from>
                  <to>
                    <xdr:col>2</xdr:col>
                    <xdr:colOff>76200</xdr:colOff>
                    <xdr:row>112</xdr:row>
                    <xdr:rowOff>0</xdr:rowOff>
                  </to>
                </anchor>
              </controlPr>
            </control>
          </mc:Choice>
        </mc:AlternateContent>
        <mc:AlternateContent xmlns:mc="http://schemas.openxmlformats.org/markup-compatibility/2006">
          <mc:Choice Requires="x14">
            <control shapeId="1045" r:id="rId29" name="RB_CoordinerendeMacht_False">
              <controlPr defaultSize="0" autoFill="0" autoLine="0" autoPict="0">
                <anchor moveWithCells="1">
                  <from>
                    <xdr:col>0</xdr:col>
                    <xdr:colOff>160020</xdr:colOff>
                    <xdr:row>111</xdr:row>
                    <xdr:rowOff>0</xdr:rowOff>
                  </from>
                  <to>
                    <xdr:col>2</xdr:col>
                    <xdr:colOff>30480</xdr:colOff>
                    <xdr:row>113</xdr:row>
                    <xdr:rowOff>22860</xdr:rowOff>
                  </to>
                </anchor>
              </controlPr>
            </control>
          </mc:Choice>
        </mc:AlternateContent>
        <mc:AlternateContent xmlns:mc="http://schemas.openxmlformats.org/markup-compatibility/2006">
          <mc:Choice Requires="x14">
            <control shapeId="1046" r:id="rId30" name="RB_Samen_Met_Andere_OI_True">
              <controlPr defaultSize="0" autoFill="0" autoLine="0" autoPict="0">
                <anchor moveWithCells="1">
                  <from>
                    <xdr:col>0</xdr:col>
                    <xdr:colOff>160020</xdr:colOff>
                    <xdr:row>140</xdr:row>
                    <xdr:rowOff>0</xdr:rowOff>
                  </from>
                  <to>
                    <xdr:col>2</xdr:col>
                    <xdr:colOff>121920</xdr:colOff>
                    <xdr:row>142</xdr:row>
                    <xdr:rowOff>0</xdr:rowOff>
                  </to>
                </anchor>
              </controlPr>
            </control>
          </mc:Choice>
        </mc:AlternateContent>
        <mc:AlternateContent xmlns:mc="http://schemas.openxmlformats.org/markup-compatibility/2006">
          <mc:Choice Requires="x14">
            <control shapeId="1047" r:id="rId31" name="RB_Samen_Met_Andere_OI_False">
              <controlPr defaultSize="0" autoFill="0" autoLine="0" autoPict="0">
                <anchor moveWithCells="1">
                  <from>
                    <xdr:col>0</xdr:col>
                    <xdr:colOff>175260</xdr:colOff>
                    <xdr:row>142</xdr:row>
                    <xdr:rowOff>0</xdr:rowOff>
                  </from>
                  <to>
                    <xdr:col>2</xdr:col>
                    <xdr:colOff>83820</xdr:colOff>
                    <xdr:row>144</xdr:row>
                    <xdr:rowOff>60960</xdr:rowOff>
                  </to>
                </anchor>
              </controlPr>
            </control>
          </mc:Choice>
        </mc:AlternateContent>
        <mc:AlternateContent xmlns:mc="http://schemas.openxmlformats.org/markup-compatibility/2006">
          <mc:Choice Requires="x14">
            <control shapeId="1048" r:id="rId32" name="CB_OpenbareVerkoop_T">
              <controlPr defaultSize="0" autoFill="0" autoLine="0" autoPict="0">
                <anchor moveWithCells="1">
                  <from>
                    <xdr:col>0</xdr:col>
                    <xdr:colOff>160020</xdr:colOff>
                    <xdr:row>256</xdr:row>
                    <xdr:rowOff>152400</xdr:rowOff>
                  </from>
                  <to>
                    <xdr:col>2</xdr:col>
                    <xdr:colOff>121920</xdr:colOff>
                    <xdr:row>258</xdr:row>
                    <xdr:rowOff>0</xdr:rowOff>
                  </to>
                </anchor>
              </controlPr>
            </control>
          </mc:Choice>
        </mc:AlternateContent>
        <mc:AlternateContent xmlns:mc="http://schemas.openxmlformats.org/markup-compatibility/2006">
          <mc:Choice Requires="x14">
            <control shapeId="1049" r:id="rId33" name="CB_OpenbareVerkoop_F">
              <controlPr defaultSize="0" autoFill="0" autoLine="0" autoPict="0">
                <anchor moveWithCells="1">
                  <from>
                    <xdr:col>0</xdr:col>
                    <xdr:colOff>160020</xdr:colOff>
                    <xdr:row>258</xdr:row>
                    <xdr:rowOff>7620</xdr:rowOff>
                  </from>
                  <to>
                    <xdr:col>2</xdr:col>
                    <xdr:colOff>68580</xdr:colOff>
                    <xdr:row>260</xdr:row>
                    <xdr:rowOff>53340</xdr:rowOff>
                  </to>
                </anchor>
              </controlPr>
            </control>
          </mc:Choice>
        </mc:AlternateContent>
        <mc:AlternateContent xmlns:mc="http://schemas.openxmlformats.org/markup-compatibility/2006">
          <mc:Choice Requires="x14">
            <control shapeId="1050" r:id="rId34" name="CB_VerbouwingswerkenNaAankoop_T">
              <controlPr defaultSize="0" autoFill="0" autoLine="0" autoPict="0">
                <anchor moveWithCells="1">
                  <from>
                    <xdr:col>0</xdr:col>
                    <xdr:colOff>152400</xdr:colOff>
                    <xdr:row>262</xdr:row>
                    <xdr:rowOff>0</xdr:rowOff>
                  </from>
                  <to>
                    <xdr:col>2</xdr:col>
                    <xdr:colOff>38100</xdr:colOff>
                    <xdr:row>263</xdr:row>
                    <xdr:rowOff>7620</xdr:rowOff>
                  </to>
                </anchor>
              </controlPr>
            </control>
          </mc:Choice>
        </mc:AlternateContent>
        <mc:AlternateContent xmlns:mc="http://schemas.openxmlformats.org/markup-compatibility/2006">
          <mc:Choice Requires="x14">
            <control shapeId="1051" r:id="rId35" name="CB_VerbouwingswerkenNaAankoop_F">
              <controlPr defaultSize="0" autoFill="0" autoLine="0" autoPict="0">
                <anchor moveWithCells="1">
                  <from>
                    <xdr:col>0</xdr:col>
                    <xdr:colOff>152400</xdr:colOff>
                    <xdr:row>266</xdr:row>
                    <xdr:rowOff>15240</xdr:rowOff>
                  </from>
                  <to>
                    <xdr:col>2</xdr:col>
                    <xdr:colOff>68580</xdr:colOff>
                    <xdr:row>267</xdr:row>
                    <xdr:rowOff>30480</xdr:rowOff>
                  </to>
                </anchor>
              </controlPr>
            </control>
          </mc:Choice>
        </mc:AlternateContent>
        <mc:AlternateContent xmlns:mc="http://schemas.openxmlformats.org/markup-compatibility/2006">
          <mc:Choice Requires="x14">
            <control shapeId="1052" r:id="rId36" name="RB_SamenWerking_OV_PS_True">
              <controlPr defaultSize="0" autoFill="0" autoLine="0" autoPict="0">
                <anchor moveWithCells="1">
                  <from>
                    <xdr:col>0</xdr:col>
                    <xdr:colOff>160020</xdr:colOff>
                    <xdr:row>303</xdr:row>
                    <xdr:rowOff>7620</xdr:rowOff>
                  </from>
                  <to>
                    <xdr:col>2</xdr:col>
                    <xdr:colOff>30480</xdr:colOff>
                    <xdr:row>305</xdr:row>
                    <xdr:rowOff>0</xdr:rowOff>
                  </to>
                </anchor>
              </controlPr>
            </control>
          </mc:Choice>
        </mc:AlternateContent>
        <mc:AlternateContent xmlns:mc="http://schemas.openxmlformats.org/markup-compatibility/2006">
          <mc:Choice Requires="x14">
            <control shapeId="1053" r:id="rId37" name="RB_SamenWerking_OV_PS_False">
              <controlPr defaultSize="0" autoFill="0" autoLine="0" autoPict="0">
                <anchor moveWithCells="1">
                  <from>
                    <xdr:col>0</xdr:col>
                    <xdr:colOff>175260</xdr:colOff>
                    <xdr:row>306</xdr:row>
                    <xdr:rowOff>0</xdr:rowOff>
                  </from>
                  <to>
                    <xdr:col>2</xdr:col>
                    <xdr:colOff>0</xdr:colOff>
                    <xdr:row>306</xdr:row>
                    <xdr:rowOff>175260</xdr:rowOff>
                  </to>
                </anchor>
              </controlPr>
            </control>
          </mc:Choice>
        </mc:AlternateContent>
        <mc:AlternateContent xmlns:mc="http://schemas.openxmlformats.org/markup-compatibility/2006">
          <mc:Choice Requires="x14">
            <control shapeId="1054" r:id="rId38" name="CB_Dienst_Onr_Erfgoed">
              <controlPr defaultSize="0" autoFill="0" autoLine="0" autoPict="0">
                <anchor moveWithCells="1">
                  <from>
                    <xdr:col>0</xdr:col>
                    <xdr:colOff>152400</xdr:colOff>
                    <xdr:row>308</xdr:row>
                    <xdr:rowOff>198120</xdr:rowOff>
                  </from>
                  <to>
                    <xdr:col>2</xdr:col>
                    <xdr:colOff>7620</xdr:colOff>
                    <xdr:row>309</xdr:row>
                    <xdr:rowOff>182880</xdr:rowOff>
                  </to>
                </anchor>
              </controlPr>
            </control>
          </mc:Choice>
        </mc:AlternateContent>
        <mc:AlternateContent xmlns:mc="http://schemas.openxmlformats.org/markup-compatibility/2006">
          <mc:Choice Requires="x14">
            <control shapeId="1055" r:id="rId39" name="CB_VIPA">
              <controlPr defaultSize="0" autoFill="0" autoLine="0" autoPict="0">
                <anchor moveWithCells="1">
                  <from>
                    <xdr:col>0</xdr:col>
                    <xdr:colOff>152400</xdr:colOff>
                    <xdr:row>309</xdr:row>
                    <xdr:rowOff>175260</xdr:rowOff>
                  </from>
                  <to>
                    <xdr:col>2</xdr:col>
                    <xdr:colOff>15240</xdr:colOff>
                    <xdr:row>311</xdr:row>
                    <xdr:rowOff>167640</xdr:rowOff>
                  </to>
                </anchor>
              </controlPr>
            </control>
          </mc:Choice>
        </mc:AlternateContent>
        <mc:AlternateContent xmlns:mc="http://schemas.openxmlformats.org/markup-compatibility/2006">
          <mc:Choice Requires="x14">
            <control shapeId="1056" r:id="rId40" name="CB_VGC">
              <controlPr defaultSize="0" autoFill="0" autoLine="0" autoPict="0">
                <anchor moveWithCells="1">
                  <from>
                    <xdr:col>0</xdr:col>
                    <xdr:colOff>152400</xdr:colOff>
                    <xdr:row>311</xdr:row>
                    <xdr:rowOff>182880</xdr:rowOff>
                  </from>
                  <to>
                    <xdr:col>2</xdr:col>
                    <xdr:colOff>0</xdr:colOff>
                    <xdr:row>315</xdr:row>
                    <xdr:rowOff>0</xdr:rowOff>
                  </to>
                </anchor>
              </controlPr>
            </control>
          </mc:Choice>
        </mc:AlternateContent>
        <mc:AlternateContent xmlns:mc="http://schemas.openxmlformats.org/markup-compatibility/2006">
          <mc:Choice Requires="x14">
            <control shapeId="1057" r:id="rId41" name="CB_Andere_Overheden">
              <controlPr defaultSize="0" autoFill="0" autoLine="0" autoPict="0">
                <anchor moveWithCells="1">
                  <from>
                    <xdr:col>0</xdr:col>
                    <xdr:colOff>152400</xdr:colOff>
                    <xdr:row>316</xdr:row>
                    <xdr:rowOff>7620</xdr:rowOff>
                  </from>
                  <to>
                    <xdr:col>2</xdr:col>
                    <xdr:colOff>7620</xdr:colOff>
                    <xdr:row>318</xdr:row>
                    <xdr:rowOff>15240</xdr:rowOff>
                  </to>
                </anchor>
              </controlPr>
            </control>
          </mc:Choice>
        </mc:AlternateContent>
        <mc:AlternateContent xmlns:mc="http://schemas.openxmlformats.org/markup-compatibility/2006">
          <mc:Choice Requires="x14">
            <control shapeId="1059" r:id="rId42" name="CB_LokLOAfgebrOntrGesubAGIOnG2">
              <controlPr defaultSize="0" autoFill="0" autoLine="0" autoPict="0">
                <anchor moveWithCells="1" sizeWithCells="1">
                  <from>
                    <xdr:col>31</xdr:col>
                    <xdr:colOff>114300</xdr:colOff>
                    <xdr:row>489</xdr:row>
                    <xdr:rowOff>45720</xdr:rowOff>
                  </from>
                  <to>
                    <xdr:col>33</xdr:col>
                    <xdr:colOff>83820</xdr:colOff>
                    <xdr:row>490</xdr:row>
                    <xdr:rowOff>198120</xdr:rowOff>
                  </to>
                </anchor>
              </controlPr>
            </control>
          </mc:Choice>
        </mc:AlternateContent>
        <mc:AlternateContent xmlns:mc="http://schemas.openxmlformats.org/markup-compatibility/2006">
          <mc:Choice Requires="x14">
            <control shapeId="1060" r:id="rId43" name="CB_BijkomendePlaatsen_True">
              <controlPr defaultSize="0" autoFill="0" autoLine="0" autoPict="0">
                <anchor moveWithCells="1">
                  <from>
                    <xdr:col>0</xdr:col>
                    <xdr:colOff>160020</xdr:colOff>
                    <xdr:row>320</xdr:row>
                    <xdr:rowOff>7620</xdr:rowOff>
                  </from>
                  <to>
                    <xdr:col>2</xdr:col>
                    <xdr:colOff>15240</xdr:colOff>
                    <xdr:row>321</xdr:row>
                    <xdr:rowOff>175260</xdr:rowOff>
                  </to>
                </anchor>
              </controlPr>
            </control>
          </mc:Choice>
        </mc:AlternateContent>
        <mc:AlternateContent xmlns:mc="http://schemas.openxmlformats.org/markup-compatibility/2006">
          <mc:Choice Requires="x14">
            <control shapeId="1061" r:id="rId44" name="CB_BijkomendePlaatsen_False">
              <controlPr defaultSize="0" autoFill="0" autoLine="0" autoPict="0">
                <anchor moveWithCells="1">
                  <from>
                    <xdr:col>0</xdr:col>
                    <xdr:colOff>160020</xdr:colOff>
                    <xdr:row>321</xdr:row>
                    <xdr:rowOff>190500</xdr:rowOff>
                  </from>
                  <to>
                    <xdr:col>2</xdr:col>
                    <xdr:colOff>0</xdr:colOff>
                    <xdr:row>324</xdr:row>
                    <xdr:rowOff>15240</xdr:rowOff>
                  </to>
                </anchor>
              </controlPr>
            </control>
          </mc:Choice>
        </mc:AlternateContent>
        <mc:AlternateContent xmlns:mc="http://schemas.openxmlformats.org/markup-compatibility/2006">
          <mc:Choice Requires="x14">
            <control shapeId="1062" r:id="rId45" name="CB_BeschrijvingGebouwen">
              <controlPr defaultSize="0" autoFill="0" autoLine="0" autoPict="0">
                <anchor moveWithCells="1">
                  <from>
                    <xdr:col>0</xdr:col>
                    <xdr:colOff>160020</xdr:colOff>
                    <xdr:row>708</xdr:row>
                    <xdr:rowOff>7620</xdr:rowOff>
                  </from>
                  <to>
                    <xdr:col>2</xdr:col>
                    <xdr:colOff>22860</xdr:colOff>
                    <xdr:row>711</xdr:row>
                    <xdr:rowOff>7620</xdr:rowOff>
                  </to>
                </anchor>
              </controlPr>
            </control>
          </mc:Choice>
        </mc:AlternateContent>
        <mc:AlternateContent xmlns:mc="http://schemas.openxmlformats.org/markup-compatibility/2006">
          <mc:Choice Requires="x14">
            <control shapeId="1063" r:id="rId46" name="CB_Verkoopovereenkomst">
              <controlPr defaultSize="0" autoFill="0" autoLine="0" autoPict="0">
                <anchor moveWithCells="1">
                  <from>
                    <xdr:col>0</xdr:col>
                    <xdr:colOff>160020</xdr:colOff>
                    <xdr:row>701</xdr:row>
                    <xdr:rowOff>175260</xdr:rowOff>
                  </from>
                  <to>
                    <xdr:col>2</xdr:col>
                    <xdr:colOff>91440</xdr:colOff>
                    <xdr:row>705</xdr:row>
                    <xdr:rowOff>68580</xdr:rowOff>
                  </to>
                </anchor>
              </controlPr>
            </control>
          </mc:Choice>
        </mc:AlternateContent>
        <mc:AlternateContent xmlns:mc="http://schemas.openxmlformats.org/markup-compatibility/2006">
          <mc:Choice Requires="x14">
            <control shapeId="1064" r:id="rId47" name="CB_KadastraalPlanEnLegger">
              <controlPr defaultSize="0" autoFill="0" autoLine="0" autoPict="0">
                <anchor moveWithCells="1">
                  <from>
                    <xdr:col>0</xdr:col>
                    <xdr:colOff>160020</xdr:colOff>
                    <xdr:row>703</xdr:row>
                    <xdr:rowOff>182880</xdr:rowOff>
                  </from>
                  <to>
                    <xdr:col>2</xdr:col>
                    <xdr:colOff>22860</xdr:colOff>
                    <xdr:row>707</xdr:row>
                    <xdr:rowOff>0</xdr:rowOff>
                  </to>
                </anchor>
              </controlPr>
            </control>
          </mc:Choice>
        </mc:AlternateContent>
        <mc:AlternateContent xmlns:mc="http://schemas.openxmlformats.org/markup-compatibility/2006">
          <mc:Choice Requires="x14">
            <control shapeId="1065" r:id="rId48" name="CB_SitPlanAantekopenGeb">
              <controlPr defaultSize="0" autoFill="0" autoLine="0" autoPict="0">
                <anchor moveWithCells="1">
                  <from>
                    <xdr:col>0</xdr:col>
                    <xdr:colOff>160020</xdr:colOff>
                    <xdr:row>709</xdr:row>
                    <xdr:rowOff>167640</xdr:rowOff>
                  </from>
                  <to>
                    <xdr:col>2</xdr:col>
                    <xdr:colOff>68580</xdr:colOff>
                    <xdr:row>711</xdr:row>
                    <xdr:rowOff>175260</xdr:rowOff>
                  </to>
                </anchor>
              </controlPr>
            </control>
          </mc:Choice>
        </mc:AlternateContent>
        <mc:AlternateContent xmlns:mc="http://schemas.openxmlformats.org/markup-compatibility/2006">
          <mc:Choice Requires="x14">
            <control shapeId="1066" r:id="rId49" name="CB_BestekNaAankoop">
              <controlPr defaultSize="0" autoFill="0" autoLine="0" autoPict="0">
                <anchor moveWithCells="1">
                  <from>
                    <xdr:col>0</xdr:col>
                    <xdr:colOff>160020</xdr:colOff>
                    <xdr:row>723</xdr:row>
                    <xdr:rowOff>0</xdr:rowOff>
                  </from>
                  <to>
                    <xdr:col>2</xdr:col>
                    <xdr:colOff>114300</xdr:colOff>
                    <xdr:row>726</xdr:row>
                    <xdr:rowOff>7620</xdr:rowOff>
                  </to>
                </anchor>
              </controlPr>
            </control>
          </mc:Choice>
        </mc:AlternateContent>
        <mc:AlternateContent xmlns:mc="http://schemas.openxmlformats.org/markup-compatibility/2006">
          <mc:Choice Requires="x14">
            <control shapeId="1067" r:id="rId50" name="CB_BodemAttest">
              <controlPr defaultSize="0" autoFill="0" autoLine="0" autoPict="0">
                <anchor moveWithCells="1">
                  <from>
                    <xdr:col>0</xdr:col>
                    <xdr:colOff>160020</xdr:colOff>
                    <xdr:row>705</xdr:row>
                    <xdr:rowOff>160020</xdr:rowOff>
                  </from>
                  <to>
                    <xdr:col>2</xdr:col>
                    <xdr:colOff>60960</xdr:colOff>
                    <xdr:row>709</xdr:row>
                    <xdr:rowOff>30480</xdr:rowOff>
                  </to>
                </anchor>
              </controlPr>
            </control>
          </mc:Choice>
        </mc:AlternateContent>
        <mc:AlternateContent xmlns:mc="http://schemas.openxmlformats.org/markup-compatibility/2006">
          <mc:Choice Requires="x14">
            <control shapeId="1068" r:id="rId51" name="CB_UitgevoerdeWerken">
              <controlPr defaultSize="0" autoFill="0" autoLine="0" autoPict="0">
                <anchor moveWithCells="1">
                  <from>
                    <xdr:col>0</xdr:col>
                    <xdr:colOff>152400</xdr:colOff>
                    <xdr:row>727</xdr:row>
                    <xdr:rowOff>22860</xdr:rowOff>
                  </from>
                  <to>
                    <xdr:col>2</xdr:col>
                    <xdr:colOff>60960</xdr:colOff>
                    <xdr:row>729</xdr:row>
                    <xdr:rowOff>0</xdr:rowOff>
                  </to>
                </anchor>
              </controlPr>
            </control>
          </mc:Choice>
        </mc:AlternateContent>
        <mc:AlternateContent xmlns:mc="http://schemas.openxmlformats.org/markup-compatibility/2006">
          <mc:Choice Requires="x14">
            <control shapeId="1069" r:id="rId52" name="CB_HuurOfErfpacht">
              <controlPr defaultSize="0" autoFill="0" autoLine="0" autoPict="0">
                <anchor moveWithCells="1">
                  <from>
                    <xdr:col>0</xdr:col>
                    <xdr:colOff>160020</xdr:colOff>
                    <xdr:row>730</xdr:row>
                    <xdr:rowOff>15240</xdr:rowOff>
                  </from>
                  <to>
                    <xdr:col>2</xdr:col>
                    <xdr:colOff>38100</xdr:colOff>
                    <xdr:row>732</xdr:row>
                    <xdr:rowOff>7620</xdr:rowOff>
                  </to>
                </anchor>
              </controlPr>
            </control>
          </mc:Choice>
        </mc:AlternateContent>
        <mc:AlternateContent xmlns:mc="http://schemas.openxmlformats.org/markup-compatibility/2006">
          <mc:Choice Requires="x14">
            <control shapeId="1070" r:id="rId53" name="CB_BeschrSamenwerkinmod">
              <controlPr defaultSize="0" autoFill="0" autoLine="0" autoPict="0">
                <anchor moveWithCells="1">
                  <from>
                    <xdr:col>0</xdr:col>
                    <xdr:colOff>160020</xdr:colOff>
                    <xdr:row>718</xdr:row>
                    <xdr:rowOff>114300</xdr:rowOff>
                  </from>
                  <to>
                    <xdr:col>2</xdr:col>
                    <xdr:colOff>99060</xdr:colOff>
                    <xdr:row>720</xdr:row>
                    <xdr:rowOff>175260</xdr:rowOff>
                  </to>
                </anchor>
              </controlPr>
            </control>
          </mc:Choice>
        </mc:AlternateContent>
        <mc:AlternateContent xmlns:mc="http://schemas.openxmlformats.org/markup-compatibility/2006">
          <mc:Choice Requires="x14">
            <control shapeId="1071" r:id="rId54" name="CB_Grondplannen">
              <controlPr defaultSize="0" autoFill="0" autoLine="0" autoPict="0">
                <anchor moveWithCells="1">
                  <from>
                    <xdr:col>0</xdr:col>
                    <xdr:colOff>175260</xdr:colOff>
                    <xdr:row>712</xdr:row>
                    <xdr:rowOff>22860</xdr:rowOff>
                  </from>
                  <to>
                    <xdr:col>2</xdr:col>
                    <xdr:colOff>30480</xdr:colOff>
                    <xdr:row>713</xdr:row>
                    <xdr:rowOff>175260</xdr:rowOff>
                  </to>
                </anchor>
              </controlPr>
            </control>
          </mc:Choice>
        </mc:AlternateContent>
        <mc:AlternateContent xmlns:mc="http://schemas.openxmlformats.org/markup-compatibility/2006">
          <mc:Choice Requires="x14">
            <control shapeId="1072" r:id="rId55" name="CB_VerklInfra">
              <controlPr defaultSize="0" autoFill="0" autoLine="0" autoPict="0">
                <anchor moveWithCells="1">
                  <from>
                    <xdr:col>0</xdr:col>
                    <xdr:colOff>160020</xdr:colOff>
                    <xdr:row>725</xdr:row>
                    <xdr:rowOff>0</xdr:rowOff>
                  </from>
                  <to>
                    <xdr:col>2</xdr:col>
                    <xdr:colOff>22860</xdr:colOff>
                    <xdr:row>726</xdr:row>
                    <xdr:rowOff>175260</xdr:rowOff>
                  </to>
                </anchor>
              </controlPr>
            </control>
          </mc:Choice>
        </mc:AlternateContent>
        <mc:AlternateContent xmlns:mc="http://schemas.openxmlformats.org/markup-compatibility/2006">
          <mc:Choice Requires="x14">
            <control shapeId="1073" r:id="rId56" name="CB_EindeHuurOfErfpacht">
              <controlPr defaultSize="0" autoFill="0" autoLine="0" autoPict="0">
                <anchor moveWithCells="1">
                  <from>
                    <xdr:col>0</xdr:col>
                    <xdr:colOff>160020</xdr:colOff>
                    <xdr:row>732</xdr:row>
                    <xdr:rowOff>68580</xdr:rowOff>
                  </from>
                  <to>
                    <xdr:col>2</xdr:col>
                    <xdr:colOff>7620</xdr:colOff>
                    <xdr:row>732</xdr:row>
                    <xdr:rowOff>228600</xdr:rowOff>
                  </to>
                </anchor>
              </controlPr>
            </control>
          </mc:Choice>
        </mc:AlternateContent>
        <mc:AlternateContent xmlns:mc="http://schemas.openxmlformats.org/markup-compatibility/2006">
          <mc:Choice Requires="x14">
            <control shapeId="1074" r:id="rId57" name="CB_PublOpenbVerkoop">
              <controlPr defaultSize="0" autoFill="0" autoLine="0" autoPict="0">
                <anchor moveWithCells="1">
                  <from>
                    <xdr:col>0</xdr:col>
                    <xdr:colOff>175260</xdr:colOff>
                    <xdr:row>717</xdr:row>
                    <xdr:rowOff>0</xdr:rowOff>
                  </from>
                  <to>
                    <xdr:col>2</xdr:col>
                    <xdr:colOff>68580</xdr:colOff>
                    <xdr:row>718</xdr:row>
                    <xdr:rowOff>160020</xdr:rowOff>
                  </to>
                </anchor>
              </controlPr>
            </control>
          </mc:Choice>
        </mc:AlternateContent>
        <mc:AlternateContent xmlns:mc="http://schemas.openxmlformats.org/markup-compatibility/2006">
          <mc:Choice Requires="x14">
            <control shapeId="1075" r:id="rId58" name="CB_BewijsstukBerekBrutoOpp">
              <controlPr defaultSize="0" autoFill="0" autoLine="0" autoPict="0">
                <anchor moveWithCells="1">
                  <from>
                    <xdr:col>0</xdr:col>
                    <xdr:colOff>160020</xdr:colOff>
                    <xdr:row>720</xdr:row>
                    <xdr:rowOff>167640</xdr:rowOff>
                  </from>
                  <to>
                    <xdr:col>2</xdr:col>
                    <xdr:colOff>121920</xdr:colOff>
                    <xdr:row>723</xdr:row>
                    <xdr:rowOff>7620</xdr:rowOff>
                  </to>
                </anchor>
              </controlPr>
            </control>
          </mc:Choice>
        </mc:AlternateContent>
        <mc:AlternateContent xmlns:mc="http://schemas.openxmlformats.org/markup-compatibility/2006">
          <mc:Choice Requires="x14">
            <control shapeId="1076" r:id="rId59" name="CB_OVAM">
              <controlPr defaultSize="0" autoFill="0" autoLine="0" autoPict="0">
                <anchor moveWithCells="1">
                  <from>
                    <xdr:col>0</xdr:col>
                    <xdr:colOff>152400</xdr:colOff>
                    <xdr:row>315</xdr:row>
                    <xdr:rowOff>0</xdr:rowOff>
                  </from>
                  <to>
                    <xdr:col>2</xdr:col>
                    <xdr:colOff>38100</xdr:colOff>
                    <xdr:row>317</xdr:row>
                    <xdr:rowOff>0</xdr:rowOff>
                  </to>
                </anchor>
              </controlPr>
            </control>
          </mc:Choice>
        </mc:AlternateContent>
        <mc:AlternateContent xmlns:mc="http://schemas.openxmlformats.org/markup-compatibility/2006">
          <mc:Choice Requires="x14">
            <control shapeId="1077" r:id="rId60" name="CB_GebAfgebrOntrGesubAGIOnGeb1">
              <controlPr defaultSize="0" autoFill="0" autoLine="0" autoPict="0">
                <anchor moveWithCells="1">
                  <from>
                    <xdr:col>33</xdr:col>
                    <xdr:colOff>0</xdr:colOff>
                    <xdr:row>452</xdr:row>
                    <xdr:rowOff>22860</xdr:rowOff>
                  </from>
                  <to>
                    <xdr:col>34</xdr:col>
                    <xdr:colOff>137160</xdr:colOff>
                    <xdr:row>453</xdr:row>
                    <xdr:rowOff>0</xdr:rowOff>
                  </to>
                </anchor>
              </controlPr>
            </control>
          </mc:Choice>
        </mc:AlternateContent>
        <mc:AlternateContent xmlns:mc="http://schemas.openxmlformats.org/markup-compatibility/2006">
          <mc:Choice Requires="x14">
            <control shapeId="1078" r:id="rId61" name="CB_LokLOAfgebrOntrGesubAGIOnG1">
              <controlPr defaultSize="0" autoFill="0" autoLine="0" autoPict="0">
                <anchor moveWithCells="1">
                  <from>
                    <xdr:col>31</xdr:col>
                    <xdr:colOff>99060</xdr:colOff>
                    <xdr:row>488</xdr:row>
                    <xdr:rowOff>0</xdr:rowOff>
                  </from>
                  <to>
                    <xdr:col>33</xdr:col>
                    <xdr:colOff>106680</xdr:colOff>
                    <xdr:row>489</xdr:row>
                    <xdr:rowOff>0</xdr:rowOff>
                  </to>
                </anchor>
              </controlPr>
            </control>
          </mc:Choice>
        </mc:AlternateContent>
        <mc:AlternateContent xmlns:mc="http://schemas.openxmlformats.org/markup-compatibility/2006">
          <mc:Choice Requires="x14">
            <control shapeId="1079" r:id="rId62" name="RB_AankoopBezet_True">
              <controlPr defaultSize="0" autoFill="0" autoLine="0" autoPict="0">
                <anchor moveWithCells="1">
                  <from>
                    <xdr:col>0</xdr:col>
                    <xdr:colOff>182880</xdr:colOff>
                    <xdr:row>214</xdr:row>
                    <xdr:rowOff>15240</xdr:rowOff>
                  </from>
                  <to>
                    <xdr:col>2</xdr:col>
                    <xdr:colOff>45720</xdr:colOff>
                    <xdr:row>215</xdr:row>
                    <xdr:rowOff>53340</xdr:rowOff>
                  </to>
                </anchor>
              </controlPr>
            </control>
          </mc:Choice>
        </mc:AlternateContent>
        <mc:AlternateContent xmlns:mc="http://schemas.openxmlformats.org/markup-compatibility/2006">
          <mc:Choice Requires="x14">
            <control shapeId="1080" r:id="rId63" name="RB_AankoopBezet_False">
              <controlPr defaultSize="0" autoFill="0" autoLine="0" autoPict="0">
                <anchor moveWithCells="1">
                  <from>
                    <xdr:col>0</xdr:col>
                    <xdr:colOff>160020</xdr:colOff>
                    <xdr:row>220</xdr:row>
                    <xdr:rowOff>15240</xdr:rowOff>
                  </from>
                  <to>
                    <xdr:col>2</xdr:col>
                    <xdr:colOff>38100</xdr:colOff>
                    <xdr:row>220</xdr:row>
                    <xdr:rowOff>160020</xdr:rowOff>
                  </to>
                </anchor>
              </controlPr>
            </control>
          </mc:Choice>
        </mc:AlternateContent>
        <mc:AlternateContent xmlns:mc="http://schemas.openxmlformats.org/markup-compatibility/2006">
          <mc:Choice Requires="x14">
            <control shapeId="1081" r:id="rId64" name="RB_AankoopSchoolGeb_True">
              <controlPr defaultSize="0" autoFill="0" autoLine="0" autoPict="0">
                <anchor moveWithCells="1">
                  <from>
                    <xdr:col>0</xdr:col>
                    <xdr:colOff>198120</xdr:colOff>
                    <xdr:row>224</xdr:row>
                    <xdr:rowOff>7620</xdr:rowOff>
                  </from>
                  <to>
                    <xdr:col>2</xdr:col>
                    <xdr:colOff>30480</xdr:colOff>
                    <xdr:row>225</xdr:row>
                    <xdr:rowOff>83820</xdr:rowOff>
                  </to>
                </anchor>
              </controlPr>
            </control>
          </mc:Choice>
        </mc:AlternateContent>
        <mc:AlternateContent xmlns:mc="http://schemas.openxmlformats.org/markup-compatibility/2006">
          <mc:Choice Requires="x14">
            <control shapeId="1082" r:id="rId65" name="RB_AankoopSchoolGeb_False">
              <controlPr defaultSize="0" autoFill="0" autoLine="0" autoPict="0">
                <anchor moveWithCells="1">
                  <from>
                    <xdr:col>0</xdr:col>
                    <xdr:colOff>160020</xdr:colOff>
                    <xdr:row>226</xdr:row>
                    <xdr:rowOff>7620</xdr:rowOff>
                  </from>
                  <to>
                    <xdr:col>2</xdr:col>
                    <xdr:colOff>15240</xdr:colOff>
                    <xdr:row>228</xdr:row>
                    <xdr:rowOff>45720</xdr:rowOff>
                  </to>
                </anchor>
              </controlPr>
            </control>
          </mc:Choice>
        </mc:AlternateContent>
        <mc:AlternateContent xmlns:mc="http://schemas.openxmlformats.org/markup-compatibility/2006">
          <mc:Choice Requires="x14">
            <control shapeId="1083" r:id="rId66" name="RB_Huursub_True">
              <controlPr defaultSize="0" autoFill="0" autoLine="0" autoPict="0">
                <anchor moveWithCells="1">
                  <from>
                    <xdr:col>0</xdr:col>
                    <xdr:colOff>190500</xdr:colOff>
                    <xdr:row>231</xdr:row>
                    <xdr:rowOff>0</xdr:rowOff>
                  </from>
                  <to>
                    <xdr:col>2</xdr:col>
                    <xdr:colOff>22860</xdr:colOff>
                    <xdr:row>232</xdr:row>
                    <xdr:rowOff>0</xdr:rowOff>
                  </to>
                </anchor>
              </controlPr>
            </control>
          </mc:Choice>
        </mc:AlternateContent>
        <mc:AlternateContent xmlns:mc="http://schemas.openxmlformats.org/markup-compatibility/2006">
          <mc:Choice Requires="x14">
            <control shapeId="1084" r:id="rId67" name="RB_HuurSub_False">
              <controlPr defaultSize="0" autoFill="0" autoLine="0" autoPict="0">
                <anchor moveWithCells="1">
                  <from>
                    <xdr:col>0</xdr:col>
                    <xdr:colOff>160020</xdr:colOff>
                    <xdr:row>237</xdr:row>
                    <xdr:rowOff>38100</xdr:rowOff>
                  </from>
                  <to>
                    <xdr:col>1</xdr:col>
                    <xdr:colOff>129540</xdr:colOff>
                    <xdr:row>237</xdr:row>
                    <xdr:rowOff>167640</xdr:rowOff>
                  </to>
                </anchor>
              </controlPr>
            </control>
          </mc:Choice>
        </mc:AlternateContent>
        <mc:AlternateContent xmlns:mc="http://schemas.openxmlformats.org/markup-compatibility/2006">
          <mc:Choice Requires="x14">
            <control shapeId="1085" r:id="rId68" name="RB_VerlatenInfra_True">
              <controlPr defaultSize="0" autoFill="0" autoLine="0" autoPict="0">
                <anchor moveWithCells="1">
                  <from>
                    <xdr:col>0</xdr:col>
                    <xdr:colOff>160020</xdr:colOff>
                    <xdr:row>241</xdr:row>
                    <xdr:rowOff>15240</xdr:rowOff>
                  </from>
                  <to>
                    <xdr:col>2</xdr:col>
                    <xdr:colOff>30480</xdr:colOff>
                    <xdr:row>241</xdr:row>
                    <xdr:rowOff>175260</xdr:rowOff>
                  </to>
                </anchor>
              </controlPr>
            </control>
          </mc:Choice>
        </mc:AlternateContent>
        <mc:AlternateContent xmlns:mc="http://schemas.openxmlformats.org/markup-compatibility/2006">
          <mc:Choice Requires="x14">
            <control shapeId="1086" r:id="rId69" name="RB_VerlatenInfra_False">
              <controlPr defaultSize="0" autoFill="0" autoLine="0" autoPict="0">
                <anchor moveWithCells="1">
                  <from>
                    <xdr:col>0</xdr:col>
                    <xdr:colOff>175260</xdr:colOff>
                    <xdr:row>243</xdr:row>
                    <xdr:rowOff>0</xdr:rowOff>
                  </from>
                  <to>
                    <xdr:col>6</xdr:col>
                    <xdr:colOff>60960</xdr:colOff>
                    <xdr:row>244</xdr:row>
                    <xdr:rowOff>0</xdr:rowOff>
                  </to>
                </anchor>
              </controlPr>
            </control>
          </mc:Choice>
        </mc:AlternateContent>
        <mc:AlternateContent xmlns:mc="http://schemas.openxmlformats.org/markup-compatibility/2006">
          <mc:Choice Requires="x14">
            <control shapeId="1087" r:id="rId70" name="RB_UitbreidingOndPatr_True">
              <controlPr defaultSize="0" autoFill="0" autoLine="0" autoPict="0">
                <anchor moveWithCells="1">
                  <from>
                    <xdr:col>0</xdr:col>
                    <xdr:colOff>182880</xdr:colOff>
                    <xdr:row>246</xdr:row>
                    <xdr:rowOff>182880</xdr:rowOff>
                  </from>
                  <to>
                    <xdr:col>2</xdr:col>
                    <xdr:colOff>0</xdr:colOff>
                    <xdr:row>248</xdr:row>
                    <xdr:rowOff>129540</xdr:rowOff>
                  </to>
                </anchor>
              </controlPr>
            </control>
          </mc:Choice>
        </mc:AlternateContent>
        <mc:AlternateContent xmlns:mc="http://schemas.openxmlformats.org/markup-compatibility/2006">
          <mc:Choice Requires="x14">
            <control shapeId="1088" r:id="rId71" name="RB_UitbreidingOndPatr_False">
              <controlPr defaultSize="0" autoFill="0" autoLine="0" autoPict="0">
                <anchor moveWithCells="1">
                  <from>
                    <xdr:col>0</xdr:col>
                    <xdr:colOff>182880</xdr:colOff>
                    <xdr:row>249</xdr:row>
                    <xdr:rowOff>7620</xdr:rowOff>
                  </from>
                  <to>
                    <xdr:col>2</xdr:col>
                    <xdr:colOff>0</xdr:colOff>
                    <xdr:row>250</xdr:row>
                    <xdr:rowOff>175260</xdr:rowOff>
                  </to>
                </anchor>
              </controlPr>
            </control>
          </mc:Choice>
        </mc:AlternateContent>
        <mc:AlternateContent xmlns:mc="http://schemas.openxmlformats.org/markup-compatibility/2006">
          <mc:Choice Requires="x14">
            <control shapeId="1089" r:id="rId72" name="RB_AanwijzenAankoper_True">
              <controlPr defaultSize="0" autoFill="0" autoLine="0" autoPict="0">
                <anchor moveWithCells="1">
                  <from>
                    <xdr:col>0</xdr:col>
                    <xdr:colOff>182880</xdr:colOff>
                    <xdr:row>203</xdr:row>
                    <xdr:rowOff>167640</xdr:rowOff>
                  </from>
                  <to>
                    <xdr:col>2</xdr:col>
                    <xdr:colOff>22860</xdr:colOff>
                    <xdr:row>205</xdr:row>
                    <xdr:rowOff>129540</xdr:rowOff>
                  </to>
                </anchor>
              </controlPr>
            </control>
          </mc:Choice>
        </mc:AlternateContent>
        <mc:AlternateContent xmlns:mc="http://schemas.openxmlformats.org/markup-compatibility/2006">
          <mc:Choice Requires="x14">
            <control shapeId="1090" r:id="rId73" name="RB_AanwijzenAankoper_False">
              <controlPr defaultSize="0" autoFill="0" autoLine="0" autoPict="0">
                <anchor moveWithCells="1">
                  <from>
                    <xdr:col>0</xdr:col>
                    <xdr:colOff>182880</xdr:colOff>
                    <xdr:row>206</xdr:row>
                    <xdr:rowOff>0</xdr:rowOff>
                  </from>
                  <to>
                    <xdr:col>2</xdr:col>
                    <xdr:colOff>68580</xdr:colOff>
                    <xdr:row>207</xdr:row>
                    <xdr:rowOff>175260</xdr:rowOff>
                  </to>
                </anchor>
              </controlPr>
            </control>
          </mc:Choice>
        </mc:AlternateContent>
        <mc:AlternateContent xmlns:mc="http://schemas.openxmlformats.org/markup-compatibility/2006">
          <mc:Choice Requires="x14">
            <control shapeId="1091" r:id="rId74" name="RB_ToepassingsgOS_True">
              <controlPr defaultSize="0" autoFill="0" autoLine="0" autoPict="0">
                <anchor moveWithCells="1">
                  <from>
                    <xdr:col>0</xdr:col>
                    <xdr:colOff>167640</xdr:colOff>
                    <xdr:row>182</xdr:row>
                    <xdr:rowOff>0</xdr:rowOff>
                  </from>
                  <to>
                    <xdr:col>2</xdr:col>
                    <xdr:colOff>30480</xdr:colOff>
                    <xdr:row>184</xdr:row>
                    <xdr:rowOff>15240</xdr:rowOff>
                  </to>
                </anchor>
              </controlPr>
            </control>
          </mc:Choice>
        </mc:AlternateContent>
        <mc:AlternateContent xmlns:mc="http://schemas.openxmlformats.org/markup-compatibility/2006">
          <mc:Choice Requires="x14">
            <control shapeId="1092" r:id="rId75" name="RB_EngagementOS">
              <controlPr defaultSize="0" autoFill="0" autoLine="0" autoPict="0">
                <anchor moveWithCells="1">
                  <from>
                    <xdr:col>1</xdr:col>
                    <xdr:colOff>76200</xdr:colOff>
                    <xdr:row>185</xdr:row>
                    <xdr:rowOff>7620</xdr:rowOff>
                  </from>
                  <to>
                    <xdr:col>2</xdr:col>
                    <xdr:colOff>129540</xdr:colOff>
                    <xdr:row>186</xdr:row>
                    <xdr:rowOff>30480</xdr:rowOff>
                  </to>
                </anchor>
              </controlPr>
            </control>
          </mc:Choice>
        </mc:AlternateContent>
        <mc:AlternateContent xmlns:mc="http://schemas.openxmlformats.org/markup-compatibility/2006">
          <mc:Choice Requires="x14">
            <control shapeId="1093" r:id="rId76" name="RB_KennisnameOS">
              <controlPr defaultSize="0" autoFill="0" autoLine="0" autoPict="0">
                <anchor moveWithCells="1">
                  <from>
                    <xdr:col>1</xdr:col>
                    <xdr:colOff>114300</xdr:colOff>
                    <xdr:row>192</xdr:row>
                    <xdr:rowOff>15240</xdr:rowOff>
                  </from>
                  <to>
                    <xdr:col>3</xdr:col>
                    <xdr:colOff>22860</xdr:colOff>
                    <xdr:row>193</xdr:row>
                    <xdr:rowOff>7620</xdr:rowOff>
                  </to>
                </anchor>
              </controlPr>
            </control>
          </mc:Choice>
        </mc:AlternateContent>
        <mc:AlternateContent xmlns:mc="http://schemas.openxmlformats.org/markup-compatibility/2006">
          <mc:Choice Requires="x14">
            <control shapeId="1094" r:id="rId77" name="RB_ToepassingsgOS_False">
              <controlPr defaultSize="0" autoFill="0" autoLine="0" autoPict="0">
                <anchor moveWithCells="1">
                  <from>
                    <xdr:col>0</xdr:col>
                    <xdr:colOff>182880</xdr:colOff>
                    <xdr:row>196</xdr:row>
                    <xdr:rowOff>0</xdr:rowOff>
                  </from>
                  <to>
                    <xdr:col>2</xdr:col>
                    <xdr:colOff>22860</xdr:colOff>
                    <xdr:row>196</xdr:row>
                    <xdr:rowOff>175260</xdr:rowOff>
                  </to>
                </anchor>
              </controlPr>
            </control>
          </mc:Choice>
        </mc:AlternateContent>
        <mc:AlternateContent xmlns:mc="http://schemas.openxmlformats.org/markup-compatibility/2006">
          <mc:Choice Requires="x14">
            <control shapeId="1095" r:id="rId78" name="CB_GebAfgebrOntrGesubAGIOnGeb2">
              <controlPr defaultSize="0" autoFill="0" autoLine="0" autoPict="0">
                <anchor moveWithCells="1">
                  <from>
                    <xdr:col>33</xdr:col>
                    <xdr:colOff>0</xdr:colOff>
                    <xdr:row>454</xdr:row>
                    <xdr:rowOff>0</xdr:rowOff>
                  </from>
                  <to>
                    <xdr:col>35</xdr:col>
                    <xdr:colOff>15240</xdr:colOff>
                    <xdr:row>456</xdr:row>
                    <xdr:rowOff>22860</xdr:rowOff>
                  </to>
                </anchor>
              </controlPr>
            </control>
          </mc:Choice>
        </mc:AlternateContent>
        <mc:AlternateContent xmlns:mc="http://schemas.openxmlformats.org/markup-compatibility/2006">
          <mc:Choice Requires="x14">
            <control shapeId="1096" r:id="rId79" name="CB_GebAfgebrOntrGesubAGIOnGeb3">
              <controlPr defaultSize="0" autoFill="0" autoLine="0" autoPict="0">
                <anchor moveWithCells="1">
                  <from>
                    <xdr:col>33</xdr:col>
                    <xdr:colOff>7620</xdr:colOff>
                    <xdr:row>456</xdr:row>
                    <xdr:rowOff>30480</xdr:rowOff>
                  </from>
                  <to>
                    <xdr:col>35</xdr:col>
                    <xdr:colOff>30480</xdr:colOff>
                    <xdr:row>458</xdr:row>
                    <xdr:rowOff>7620</xdr:rowOff>
                  </to>
                </anchor>
              </controlPr>
            </control>
          </mc:Choice>
        </mc:AlternateContent>
        <mc:AlternateContent xmlns:mc="http://schemas.openxmlformats.org/markup-compatibility/2006">
          <mc:Choice Requires="x14">
            <control shapeId="1097" r:id="rId80" name="CB_GebAfgebrOntrGesubAGIOnGeb4">
              <controlPr defaultSize="0" autoFill="0" autoLine="0" autoPict="0">
                <anchor moveWithCells="1">
                  <from>
                    <xdr:col>32</xdr:col>
                    <xdr:colOff>137160</xdr:colOff>
                    <xdr:row>458</xdr:row>
                    <xdr:rowOff>15240</xdr:rowOff>
                  </from>
                  <to>
                    <xdr:col>35</xdr:col>
                    <xdr:colOff>129540</xdr:colOff>
                    <xdr:row>459</xdr:row>
                    <xdr:rowOff>15240</xdr:rowOff>
                  </to>
                </anchor>
              </controlPr>
            </control>
          </mc:Choice>
        </mc:AlternateContent>
        <mc:AlternateContent xmlns:mc="http://schemas.openxmlformats.org/markup-compatibility/2006">
          <mc:Choice Requires="x14">
            <control shapeId="1098" r:id="rId81" name="CB_GebAfgebrOntrGesubAGIOnGeb5">
              <controlPr defaultSize="0" autoFill="0" autoLine="0" autoPict="0">
                <anchor moveWithCells="1">
                  <from>
                    <xdr:col>33</xdr:col>
                    <xdr:colOff>0</xdr:colOff>
                    <xdr:row>460</xdr:row>
                    <xdr:rowOff>0</xdr:rowOff>
                  </from>
                  <to>
                    <xdr:col>34</xdr:col>
                    <xdr:colOff>91440</xdr:colOff>
                    <xdr:row>461</xdr:row>
                    <xdr:rowOff>0</xdr:rowOff>
                  </to>
                </anchor>
              </controlPr>
            </control>
          </mc:Choice>
        </mc:AlternateContent>
        <mc:AlternateContent xmlns:mc="http://schemas.openxmlformats.org/markup-compatibility/2006">
          <mc:Choice Requires="x14">
            <control shapeId="1099" r:id="rId82" name="CB_GebAfgebrOntrGesubAGIOnGeb6">
              <controlPr defaultSize="0" autoFill="0" autoLine="0" autoPict="0">
                <anchor moveWithCells="1">
                  <from>
                    <xdr:col>33</xdr:col>
                    <xdr:colOff>0</xdr:colOff>
                    <xdr:row>462</xdr:row>
                    <xdr:rowOff>0</xdr:rowOff>
                  </from>
                  <to>
                    <xdr:col>34</xdr:col>
                    <xdr:colOff>114300</xdr:colOff>
                    <xdr:row>462</xdr:row>
                    <xdr:rowOff>167640</xdr:rowOff>
                  </to>
                </anchor>
              </controlPr>
            </control>
          </mc:Choice>
        </mc:AlternateContent>
        <mc:AlternateContent xmlns:mc="http://schemas.openxmlformats.org/markup-compatibility/2006">
          <mc:Choice Requires="x14">
            <control shapeId="1101" r:id="rId83" name="CB_MotUitzonderingVersnGoedk">
              <controlPr defaultSize="0" autoFill="0" autoLine="0" autoPict="0">
                <anchor moveWithCells="1">
                  <from>
                    <xdr:col>0</xdr:col>
                    <xdr:colOff>182880</xdr:colOff>
                    <xdr:row>715</xdr:row>
                    <xdr:rowOff>76200</xdr:rowOff>
                  </from>
                  <to>
                    <xdr:col>2</xdr:col>
                    <xdr:colOff>60960</xdr:colOff>
                    <xdr:row>716</xdr:row>
                    <xdr:rowOff>60960</xdr:rowOff>
                  </to>
                </anchor>
              </controlPr>
            </control>
          </mc:Choice>
        </mc:AlternateContent>
        <mc:AlternateContent xmlns:mc="http://schemas.openxmlformats.org/markup-compatibility/2006">
          <mc:Choice Requires="x14">
            <control shapeId="1102" r:id="rId84" name="CB_EngOpenstellingSchoolinfra">
              <controlPr defaultSize="0" autoFill="0" autoLine="0" autoPict="0">
                <anchor moveWithCells="1">
                  <from>
                    <xdr:col>0</xdr:col>
                    <xdr:colOff>175260</xdr:colOff>
                    <xdr:row>734</xdr:row>
                    <xdr:rowOff>0</xdr:rowOff>
                  </from>
                  <to>
                    <xdr:col>2</xdr:col>
                    <xdr:colOff>114300</xdr:colOff>
                    <xdr:row>735</xdr:row>
                    <xdr:rowOff>0</xdr:rowOff>
                  </to>
                </anchor>
              </controlPr>
            </control>
          </mc:Choice>
        </mc:AlternateContent>
        <mc:AlternateContent xmlns:mc="http://schemas.openxmlformats.org/markup-compatibility/2006">
          <mc:Choice Requires="x14">
            <control shapeId="1103" r:id="rId85" name="CB_VTAOpenstellingSchoolinfra">
              <controlPr defaultSize="0" autoFill="0" autoLine="0" autoPict="0">
                <anchor moveWithCells="1">
                  <from>
                    <xdr:col>0</xdr:col>
                    <xdr:colOff>167640</xdr:colOff>
                    <xdr:row>734</xdr:row>
                    <xdr:rowOff>190500</xdr:rowOff>
                  </from>
                  <to>
                    <xdr:col>2</xdr:col>
                    <xdr:colOff>22860</xdr:colOff>
                    <xdr:row>736</xdr:row>
                    <xdr:rowOff>175260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purl.org/dc/terms/"/>
    <ds:schemaRef ds:uri="http://schemas.openxmlformats.org/package/2006/metadata/core-properties"/>
    <ds:schemaRef ds:uri="http://schemas.microsoft.com/office/2006/documentManagement/types"/>
    <ds:schemaRef ds:uri="49dcecb8-a862-4ab0-a221-23ecb49757c5"/>
    <ds:schemaRef ds:uri="http://purl.org/dc/elements/1.1/"/>
    <ds:schemaRef ds:uri="http://schemas.microsoft.com/office/2006/metadata/properties"/>
    <ds:schemaRef ds:uri="http://schemas.microsoft.com/office/infopath/2007/PartnerControls"/>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C53670A7-1C16-4E19-9978-0ED8F9AE65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187</vt:i4>
      </vt:variant>
    </vt:vector>
  </HeadingPairs>
  <TitlesOfParts>
    <vt:vector size="188"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BerekeningBestaandBrutoOppervlakte_fldGebouwAfgebrokenOfOntrokkenBouwjaarGebouw3</vt:lpstr>
      <vt:lpstr>BerekeningBestaandBrutoOppervlakte_fldGebouwAfgebrokenOfOntrokkenBouwjaarGebouw4</vt:lpstr>
      <vt:lpstr>BerekeningBestaandBrutoOppervlakte_fldGebouwAfgebrokenOfOntrokkenBouwjaarGebouw5</vt:lpstr>
      <vt:lpstr>BerekeningBestaandBrutoOppervlakte_fldGebouwAfgebrokenOfOntrokkenBouwjaarGebouw6</vt:lpstr>
      <vt:lpstr>BerekeningBestaandBrutoOppervlakte_fldGebouwAfgebrokenOfOntrokkenBrutoOppM2Gebou3</vt:lpstr>
      <vt:lpstr>BerekeningBestaandBrutoOppervlakte_fldGebouwAfgebrokenOfOntrokkenBrutoOppM2Gebouw1</vt:lpstr>
      <vt:lpstr>BerekeningBestaandBrutoOppervlakte_fldGebouwAfgebrokenOfOntrokkenBrutoOppM2Gebouw2</vt:lpstr>
      <vt:lpstr>BerekeningBestaandBrutoOppervlakte_fldGebouwAfgebrokenOfOntrokkenBrutoOppM2Gebouw4</vt:lpstr>
      <vt:lpstr>BerekeningBestaandBrutoOppervlakte_fldGebouwAfgebrokenOfOntrokkenBrutoOppM2Gebouw5</vt:lpstr>
      <vt:lpstr>BerekeningBestaandBrutoOppervlakte_fldGebouwAfgebrokenOfOntrokkenBrutoOppM2Gebouw6</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BerekeningBestaandBrutoOppervlakte_fldGebouwcodeAfbraak1</vt:lpstr>
      <vt:lpstr>BerekeningBestaandBrutoOppervlakte_fldGebouwcodeAfbraak2</vt:lpstr>
      <vt:lpstr>BerekeningBestaandBrutoOppervlakte_fldGebouwcodeAfbraak3</vt:lpstr>
      <vt:lpstr>BerekeningBestaandBrutoOppervlakte_fldGebouwcodeAfbraak4</vt:lpstr>
      <vt:lpstr>BerekeningBestaandBrutoOppervlakte_fldGebouwcodeAfbraak5</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BerekeningFysischeNorm_fldAantalKleuters</vt:lpstr>
      <vt:lpstr>BerekeningFysischeNorm_fldAantalLeerlingenLagere</vt:lpstr>
      <vt:lpstr>BerekeningFysischeNorm_fldAantalLeerlingenOnderwijstype1en8</vt:lpstr>
      <vt:lpstr>BerekeningFysischeNorm_fldAantalPersoneelsledenHalveOpdracht</vt:lpstr>
      <vt:lpstr>BerekeningFysischeNorm_fldAantalUurAnglicaanseLevensbeschouwing</vt:lpstr>
      <vt:lpstr>BerekeningFysischeNorm_fldAantalUurCultuurLevensbeschouwing</vt:lpstr>
      <vt:lpstr>BerekeningFysischeNorm_fldAantalUurIslamitischeLevensbeschouwing</vt:lpstr>
      <vt:lpstr>BerekeningFysischeNorm_fldAantalUurIsrealitischeLevenbeschouwing</vt:lpstr>
      <vt:lpstr>BerekeningFysischeNorm_fldAantalUurKatholiekeLevensbeschouwing</vt:lpstr>
      <vt:lpstr>BerekeningFysischeNorm_fldAantalUurNietConfessioneleLevensbeschouwing</vt:lpstr>
      <vt:lpstr>BerekeningFysischeNorm_fldAantalUurOrthodoxeLevensbeschouwing</vt:lpstr>
      <vt:lpstr>BerekeningFysischeNorm_fldAantalUurProtestantseLevensbeschouwing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2024-02-22T08:53:05Z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